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5\Rezultate preliminate\Site\RO\"/>
    </mc:Choice>
  </mc:AlternateContent>
  <xr:revisionPtr revIDLastSave="0" documentId="8_{2E1DEF32-0A20-4CCE-A134-9C01A21570BD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122024-Ro " sheetId="1" r:id="rId1"/>
    <sheet name="Rez. Glob_31122024-Ro" sheetId="2" r:id="rId2"/>
    <sheet name="Capitaluri_31122024-Ro" sheetId="7" r:id="rId3"/>
    <sheet name="Flux de numerar_31122024-Ro" sheetId="9" r:id="rId4"/>
  </sheets>
  <definedNames>
    <definedName name="OLE_LINK12" localSheetId="0">' Poz.Fin. 31122024-Ro '!#REF!</definedName>
    <definedName name="OLE_LINK21" localSheetId="0">' Poz.Fin. 31122024-Ro '!#REF!</definedName>
    <definedName name="OLE_LINK3" localSheetId="1">'Rez. Glob_31122024-Ro'!#REF!</definedName>
    <definedName name="OLE_LINK9" localSheetId="0">' Poz.Fin. 31122024-Ro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9" l="1"/>
  <c r="C53" i="9"/>
  <c r="F13" i="7" l="1"/>
  <c r="I13" i="7"/>
  <c r="B13" i="7" l="1"/>
  <c r="C13" i="7"/>
  <c r="D13" i="7"/>
  <c r="E13" i="7"/>
  <c r="G13" i="7"/>
  <c r="H13" i="7"/>
  <c r="H7" i="7"/>
  <c r="F7" i="7"/>
  <c r="B44" i="2"/>
  <c r="I15" i="7" l="1"/>
  <c r="I18" i="7"/>
  <c r="I19" i="7"/>
  <c r="I6" i="7"/>
  <c r="I11" i="7"/>
  <c r="I12" i="7"/>
  <c r="H16" i="7"/>
  <c r="F16" i="7"/>
  <c r="F20" i="7" s="1"/>
  <c r="H20" i="7" l="1"/>
  <c r="I16" i="7"/>
  <c r="I7" i="7"/>
  <c r="I14" i="7"/>
  <c r="I5" i="7"/>
  <c r="I4" i="7"/>
  <c r="G20" i="7" l="1"/>
  <c r="I20" i="7" l="1"/>
  <c r="D52" i="1"/>
  <c r="D42" i="1"/>
  <c r="D54" i="1" l="1"/>
  <c r="D44" i="9"/>
  <c r="C44" i="9"/>
  <c r="C52" i="1" l="1"/>
  <c r="D32" i="1"/>
  <c r="C32" i="1"/>
  <c r="D19" i="1"/>
  <c r="C19" i="1"/>
  <c r="D13" i="1"/>
  <c r="C13" i="1"/>
  <c r="C21" i="1" l="1"/>
  <c r="D35" i="1"/>
  <c r="D21" i="1"/>
  <c r="D56" i="1" l="1"/>
  <c r="C23" i="9"/>
  <c r="D23" i="9"/>
  <c r="D29" i="9" l="1"/>
  <c r="C29" i="9"/>
  <c r="C29" i="2" l="1"/>
  <c r="C8" i="2"/>
  <c r="C18" i="2" l="1"/>
  <c r="D35" i="9" l="1"/>
  <c r="C35" i="9"/>
  <c r="C25" i="2"/>
  <c r="C55" i="9" l="1"/>
  <c r="D55" i="9"/>
  <c r="C31" i="2"/>
  <c r="C42" i="1"/>
  <c r="D59" i="9" l="1"/>
  <c r="C59" i="9"/>
  <c r="C35" i="2"/>
  <c r="C54" i="1"/>
  <c r="C35" i="1"/>
  <c r="B8" i="2"/>
  <c r="B29" i="2"/>
  <c r="C44" i="2" l="1"/>
  <c r="C56" i="1"/>
  <c r="B18" i="2"/>
  <c r="B25" i="2" l="1"/>
  <c r="B31" i="2" l="1"/>
  <c r="B35" i="2" l="1"/>
</calcChain>
</file>

<file path=xl/sharedStrings.xml><?xml version="1.0" encoding="utf-8"?>
<sst xmlns="http://schemas.openxmlformats.org/spreadsheetml/2006/main" count="158" uniqueCount="139">
  <si>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</si>
  <si>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</si>
  <si>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</si>
  <si>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</si>
  <si>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</si>
  <si>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</si>
  <si>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</si>
  <si>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</si>
  <si>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</si>
  <si>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</si>
  <si>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</si>
  <si>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</si>
  <si>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</si>
  <si>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</si>
  <si>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</si>
  <si>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</si>
  <si>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</si>
  <si>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</si>
  <si>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</si>
  <si>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</si>
  <si>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</si>
  <si>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</si>
  <si>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</si>
  <si>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</si>
  <si>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</si>
  <si>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</si>
  <si>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</si>
  <si>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</si>
  <si>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</si>
  <si>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</si>
  <si>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</si>
  <si>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</si>
  <si>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</si>
  <si>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</si>
  <si>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</si>
  <si>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</si>
  <si>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</si>
  <si>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</si>
  <si>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</si>
  <si>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</si>
  <si>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</si>
  <si>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</si>
  <si>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</si>
  <si>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</si>
  <si>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</si>
  <si>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</si>
  <si>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</si>
  <si>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</si>
  <si>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</si>
  <si>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</si>
  <si>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</si>
  <si>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</si>
  <si>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>Diferențe de conversie din consolidare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</si>
  <si>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</si>
  <si>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</si>
  <si>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</si>
  <si>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</si>
  <si>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Capitaluri proprii atribuibile asociaților</t>
  </si>
  <si>
    <t>Interese fără control</t>
  </si>
  <si>
    <t>Atribuibil societăţii mamă</t>
  </si>
  <si>
    <t>Atribuibil intereselor care nu controlează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</si>
  <si>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</si>
  <si>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</si>
  <si>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</si>
  <si>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</si>
  <si>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</si>
  <si>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</si>
  <si>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</si>
  <si>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</si>
  <si>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</si>
  <si>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</si>
  <si>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</si>
  <si>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</si>
  <si>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Tranzacţii cu acţionarii:</t>
  </si>
  <si>
    <t>Ajustări pentru:</t>
  </si>
  <si>
    <t xml:space="preserve">Câştig/(pierdere) din cedarea de mijloace fixe </t>
  </si>
  <si>
    <t>Provizioane pentru riscuri şi cheltuieli</t>
  </si>
  <si>
    <t>Ajustarea Creanta privind Acordul de Concesiune</t>
  </si>
  <si>
    <t>Pierdere din creante si debitori diversi</t>
  </si>
  <si>
    <t xml:space="preserve">Ajustări pentru deprecierea creanţelor </t>
  </si>
  <si>
    <t>Venituri din dobânzi</t>
  </si>
  <si>
    <t>Cheltuieli din dobânzi</t>
  </si>
  <si>
    <t>Alte venituri / cheltuieli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</si>
  <si>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</si>
  <si>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</si>
  <si>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</si>
  <si>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</si>
  <si>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</si>
  <si>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</si>
  <si>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Dobânzi primite</t>
  </si>
  <si>
    <t>Impozit pe profit plătit</t>
  </si>
  <si>
    <t xml:space="preserve">Intrări de numerar net generat din </t>
  </si>
  <si>
    <t xml:space="preserve">   activitatea de exploatare</t>
  </si>
  <si>
    <t xml:space="preserve">Flux de trezorerie din activităţi de </t>
  </si>
  <si>
    <t>Incasări din cedarea de imobilizări corporale</t>
  </si>
  <si>
    <t>Rambursări împrumuturi termen lung</t>
  </si>
  <si>
    <t>Trageri/rambursări credit pentru capital de lucru</t>
  </si>
  <si>
    <t>Plăți IFRS 16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</si>
  <si>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</si>
  <si>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</si>
  <si>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</si>
  <si>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</si>
  <si>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</si>
  <si>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</si>
  <si>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</si>
  <si>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</si>
  <si>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Dobânzi plătite</t>
  </si>
  <si>
    <t>Numerar din taxe de racordare şi fonduri nerambursabile</t>
  </si>
  <si>
    <t>Plăţi pentru achiziţia de imobilizări corporale</t>
  </si>
  <si>
    <t>Plăţi pentru achiziţia de imobilizări necorporale</t>
  </si>
  <si>
    <t>Număr de acțiuni</t>
  </si>
  <si>
    <t>Constituire rezerve din profit</t>
  </si>
  <si>
    <t>Flux de trezorerie din activităţi de    finanţare</t>
  </si>
  <si>
    <t>Impozit amanat</t>
  </si>
  <si>
    <t xml:space="preserve">(Castig)/Pierdere actuariala aferenta perioadei </t>
  </si>
  <si>
    <t>Dividende aferente anului 2022</t>
  </si>
  <si>
    <t>Pierdere/ (castig) din deprecierea stocurilor</t>
  </si>
  <si>
    <t xml:space="preserve"> Venituri din taxe de racordare, fonduri nerambursabile  și bunuri preluate cu titlu gratuit</t>
  </si>
  <si>
    <t>Efectul variaţiei ratelor de schimb asupra  altor elemente decât cele din exploatare</t>
  </si>
  <si>
    <t>Numerar restrictionat</t>
  </si>
  <si>
    <t>Datorii aferente drepturilor de utilizare a activelor luate în leasing</t>
  </si>
  <si>
    <t>Diferente de conversie din consolidare</t>
  </si>
  <si>
    <t xml:space="preserve">  </t>
  </si>
  <si>
    <t>Trageri imprumuturi pe termen lung</t>
  </si>
  <si>
    <t>Numerar net utilizat în activităţi de  investiţii</t>
  </si>
  <si>
    <t>Perioada</t>
  </si>
  <si>
    <t>Profit net aferent perioadei</t>
  </si>
  <si>
    <t>Câștigul/pierderea actuarială aferentă perioadei</t>
  </si>
  <si>
    <t>Diferenţe de conversie din consolidare</t>
  </si>
  <si>
    <t>Majorare rezerva legală</t>
  </si>
  <si>
    <t>Provizioane pentru beneficiile angajaţilor</t>
  </si>
  <si>
    <t>Efectul actualizării provizionului pt beneficiile acordate angajaţilor</t>
  </si>
  <si>
    <t>Dividende aferente anului 2023</t>
  </si>
  <si>
    <t>neauditat</t>
  </si>
  <si>
    <t>retratat</t>
  </si>
  <si>
    <t>Sold la 1 ianuarie 2023 (retratat)</t>
  </si>
  <si>
    <t>Tranzacții cu acționarii:</t>
  </si>
  <si>
    <t>Sold la 31 decembrie 2023 (retratat)</t>
  </si>
  <si>
    <t>Sold la 31 decembrie 2024 (neauditat)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</si>
</sst>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&quot; &quot;mmmm&quot; &quot;yyyy;@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2"/>
      <name val="Arial Narrow"/>
      <family val="2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sz val="10"/>
      <name val="Georgia"/>
      <family val="1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sz val="12"/>
      <name val="Segoe UI"/>
      <family val="2"/>
    </font>
    <font>
      <b/>
      <u/>
      <sz val="12"/>
      <color theme="1"/>
      <name val="Segoe UI"/>
      <family val="2"/>
      <charset val="238"/>
    </font>
    <font>
      <b/>
      <sz val="12"/>
      <color theme="1"/>
      <name val="Georgia"/>
      <family val="1"/>
    </font>
    <font>
      <u/>
      <sz val="12"/>
      <name val="Segoe UI"/>
      <family val="2"/>
    </font>
    <font>
      <u/>
      <sz val="12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0" fontId="9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37" fontId="7" fillId="0" borderId="0" xfId="0" applyNumberFormat="1" applyFont="1" applyFill="1" applyAlignment="1">
      <alignment vertical="center"/>
    </xf>
    <xf numFmtId="3" fontId="11" fillId="0" borderId="0" xfId="0" applyNumberFormat="1" applyFont="1" applyAlignment="1">
      <alignment vertical="center" wrapText="1"/>
    </xf>
    <xf numFmtId="37" fontId="12" fillId="0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7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0" fontId="19" fillId="0" borderId="0" xfId="0" applyFont="1" applyAlignment="1">
      <alignment horizontal="right"/>
    </xf>
    <xf numFmtId="37" fontId="1" fillId="0" borderId="0" xfId="0" applyNumberFormat="1" applyFont="1" applyFill="1"/>
    <xf numFmtId="37" fontId="10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7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37" fontId="10" fillId="0" borderId="2" xfId="0" applyNumberFormat="1" applyFont="1" applyFill="1" applyBorder="1" applyAlignment="1">
      <alignment horizontal="right" wrapText="1"/>
    </xf>
    <xf numFmtId="0" fontId="7" fillId="0" borderId="0" xfId="0" applyFont="1"/>
    <xf numFmtId="3" fontId="1" fillId="0" borderId="0" xfId="0" applyNumberFormat="1" applyFont="1" applyFill="1" applyAlignment="1">
      <alignment horizontal="right"/>
    </xf>
    <xf numFmtId="0" fontId="12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37" fontId="12" fillId="0" borderId="0" xfId="0" applyNumberFormat="1" applyFont="1" applyFill="1" applyAlignment="1">
      <alignment horizontal="right" vertical="center"/>
    </xf>
    <xf numFmtId="37" fontId="7" fillId="0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vertical="center" wrapText="1"/>
    </xf>
    <xf numFmtId="165" fontId="3" fillId="0" borderId="0" xfId="0" applyNumberFormat="1" applyFont="1" applyFill="1" applyAlignment="1">
      <alignment horizontal="right"/>
    </xf>
    <xf numFmtId="165" fontId="23" fillId="0" borderId="0" xfId="0" applyNumberFormat="1" applyFont="1" applyFill="1" applyAlignment="1">
      <alignment horizontal="right"/>
    </xf>
    <xf numFmtId="165" fontId="11" fillId="0" borderId="3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 vertical="center" wrapText="1"/>
    </xf>
    <xf numFmtId="165" fontId="11" fillId="0" borderId="0" xfId="0" applyNumberFormat="1" applyFont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wrapText="1"/>
    </xf>
    <xf numFmtId="0" fontId="24" fillId="0" borderId="0" xfId="0" applyFont="1" applyAlignment="1">
      <alignment horizontal="right" vertical="center" wrapText="1"/>
    </xf>
    <xf numFmtId="37" fontId="15" fillId="0" borderId="0" xfId="0" applyNumberFormat="1" applyFont="1" applyFill="1" applyAlignment="1">
      <alignment horizontal="right" vertical="center"/>
    </xf>
    <xf numFmtId="37" fontId="6" fillId="0" borderId="0" xfId="0" applyNumberFormat="1" applyFont="1"/>
    <xf numFmtId="3" fontId="17" fillId="0" borderId="0" xfId="0" applyNumberFormat="1" applyFont="1" applyAlignment="1">
      <alignment horizontal="right"/>
    </xf>
    <xf numFmtId="3" fontId="17" fillId="0" borderId="0" xfId="0" applyNumberFormat="1" applyFont="1"/>
    <xf numFmtId="37" fontId="12" fillId="0" borderId="0" xfId="0" applyNumberFormat="1" applyFont="1" applyAlignment="1">
      <alignment horizontal="right" vertical="center" wrapText="1"/>
    </xf>
    <xf numFmtId="37" fontId="16" fillId="0" borderId="0" xfId="0" applyNumberFormat="1" applyFont="1" applyAlignment="1">
      <alignment horizontal="right" vertical="center" wrapText="1"/>
    </xf>
    <xf numFmtId="37" fontId="22" fillId="0" borderId="0" xfId="0" applyNumberFormat="1" applyFont="1" applyAlignment="1">
      <alignment horizontal="right"/>
    </xf>
    <xf numFmtId="37" fontId="25" fillId="0" borderId="0" xfId="0" applyNumberFormat="1" applyFont="1" applyAlignment="1">
      <alignment horizontal="right"/>
    </xf>
    <xf numFmtId="37" fontId="26" fillId="0" borderId="0" xfId="0" applyNumberFormat="1" applyFont="1" applyAlignment="1">
      <alignment horizontal="right" vertical="center" wrapText="1"/>
    </xf>
    <xf numFmtId="37" fontId="7" fillId="0" borderId="0" xfId="0" applyNumberFormat="1" applyFont="1" applyAlignment="1">
      <alignment horizontal="right" vertical="center" wrapText="1"/>
    </xf>
    <xf numFmtId="37" fontId="15" fillId="0" borderId="0" xfId="0" applyNumberFormat="1" applyFont="1" applyAlignment="1">
      <alignment horizontal="right" vertical="center" wrapText="1"/>
    </xf>
    <xf numFmtId="37" fontId="20" fillId="0" borderId="0" xfId="0" applyNumberFormat="1" applyFont="1" applyAlignment="1">
      <alignment horizontal="right" vertical="center" wrapText="1"/>
    </xf>
    <xf numFmtId="37" fontId="21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7"/>
  <sheetViews>
    <sheetView tabSelected="1" zoomScale="80" zoomScaleNormal="80" workbookViewId="0">
      <selection activeCell="C15" sqref="C15"/>
    </sheetView>
  </sheetViews>
  <sheetFormatPr defaultColWidth="9.140625" defaultRowHeight="17.25" x14ac:dyDescent="0.3"/>
  <cols>
    <col min="1" max="1" width="9.140625" style="11"/>
    <col min="2" max="2" width="40.5703125" style="1" customWidth="1"/>
    <col min="3" max="3" width="24.85546875" style="2" customWidth="1"/>
    <col min="4" max="4" width="23.140625" style="2" customWidth="1"/>
    <col min="5" max="16384" width="9.140625" style="11"/>
  </cols>
  <sheetData>
    <row r="1" spans="2:4" ht="18" thickBot="1" x14ac:dyDescent="0.35"/>
    <row r="2" spans="2:4" x14ac:dyDescent="0.3">
      <c r="B2" s="3"/>
      <c r="C2" s="78">
        <v>45657</v>
      </c>
      <c r="D2" s="78">
        <v>45291</v>
      </c>
    </row>
    <row r="3" spans="2:4" ht="18" thickBot="1" x14ac:dyDescent="0.35">
      <c r="B3" s="3"/>
      <c r="C3" s="4" t="s">
        <v>133</v>
      </c>
      <c r="D3" s="4" t="s">
        <v>134</v>
      </c>
    </row>
    <row r="4" spans="2:4" x14ac:dyDescent="0.3">
      <c r="B4" s="3" t="s">
        <v>0</v>
      </c>
    </row>
    <row r="5" spans="2:4" x14ac:dyDescent="0.3">
      <c r="B5" s="3" t="s">
        <v>1</v>
      </c>
    </row>
    <row r="6" spans="2:4" x14ac:dyDescent="0.3">
      <c r="B6" s="6" t="s">
        <v>4</v>
      </c>
      <c r="C6" s="62">
        <v>713131037</v>
      </c>
      <c r="D6" s="62">
        <v>772024285</v>
      </c>
    </row>
    <row r="7" spans="2:4" ht="34.5" x14ac:dyDescent="0.3">
      <c r="B7" s="8" t="s">
        <v>3</v>
      </c>
      <c r="C7" s="62">
        <v>154178851</v>
      </c>
      <c r="D7" s="62">
        <v>173445968</v>
      </c>
    </row>
    <row r="8" spans="2:4" x14ac:dyDescent="0.3">
      <c r="B8" s="8" t="s">
        <v>2</v>
      </c>
      <c r="C8" s="62">
        <v>5119126275</v>
      </c>
      <c r="D8" s="62">
        <v>3654207012</v>
      </c>
    </row>
    <row r="9" spans="2:4" x14ac:dyDescent="0.3">
      <c r="B9" s="6" t="s">
        <v>55</v>
      </c>
      <c r="C9" s="62">
        <v>10149917</v>
      </c>
      <c r="D9" s="62">
        <v>10126276</v>
      </c>
    </row>
    <row r="10" spans="2:4" x14ac:dyDescent="0.3">
      <c r="B10" s="6" t="s">
        <v>5</v>
      </c>
      <c r="C10" s="62">
        <v>2648907892</v>
      </c>
      <c r="D10" s="62">
        <v>2392525261</v>
      </c>
    </row>
    <row r="11" spans="2:4" x14ac:dyDescent="0.3">
      <c r="B11" s="6" t="s">
        <v>113</v>
      </c>
      <c r="C11" s="62">
        <v>80622082</v>
      </c>
      <c r="D11" s="62">
        <v>87497543</v>
      </c>
    </row>
    <row r="12" spans="2:4" ht="18" thickBot="1" x14ac:dyDescent="0.35">
      <c r="B12" s="6" t="s">
        <v>119</v>
      </c>
      <c r="C12" s="62">
        <v>2301308</v>
      </c>
      <c r="D12" s="62">
        <v>1956015</v>
      </c>
    </row>
    <row r="13" spans="2:4" ht="18" thickBot="1" x14ac:dyDescent="0.35">
      <c r="B13" s="3"/>
      <c r="C13" s="9">
        <f>SUM(C6:C12)</f>
        <v>8728417362</v>
      </c>
      <c r="D13" s="9">
        <f>SUM(D6:D12)</f>
        <v>7091782360</v>
      </c>
    </row>
    <row r="14" spans="2:4" x14ac:dyDescent="0.3">
      <c r="B14" s="6"/>
    </row>
    <row r="15" spans="2:4" x14ac:dyDescent="0.3">
      <c r="B15" s="3" t="s">
        <v>6</v>
      </c>
    </row>
    <row r="16" spans="2:4" x14ac:dyDescent="0.3">
      <c r="B16" s="8" t="s">
        <v>7</v>
      </c>
      <c r="C16" s="2">
        <v>511849756</v>
      </c>
      <c r="D16" s="2">
        <v>580341997</v>
      </c>
    </row>
    <row r="17" spans="2:4" x14ac:dyDescent="0.3">
      <c r="B17" s="6" t="s">
        <v>45</v>
      </c>
      <c r="C17" s="2">
        <v>684317218</v>
      </c>
      <c r="D17" s="2">
        <v>440793785</v>
      </c>
    </row>
    <row r="18" spans="2:4" ht="18" thickBot="1" x14ac:dyDescent="0.35">
      <c r="B18" s="6" t="s">
        <v>8</v>
      </c>
      <c r="C18" s="2">
        <v>1064299187</v>
      </c>
      <c r="D18" s="2">
        <v>710857030</v>
      </c>
    </row>
    <row r="19" spans="2:4" ht="18" thickBot="1" x14ac:dyDescent="0.35">
      <c r="B19" s="3"/>
      <c r="C19" s="9">
        <f>SUM(C16:C18)</f>
        <v>2260466161</v>
      </c>
      <c r="D19" s="9">
        <f>SUM(D16:D18)</f>
        <v>1731992812</v>
      </c>
    </row>
    <row r="20" spans="2:4" x14ac:dyDescent="0.3">
      <c r="B20" s="3"/>
      <c r="C20" s="5"/>
      <c r="D20" s="5"/>
    </row>
    <row r="21" spans="2:4" ht="18" thickBot="1" x14ac:dyDescent="0.35">
      <c r="B21" s="3" t="s">
        <v>9</v>
      </c>
      <c r="C21" s="50">
        <f>C13+C19</f>
        <v>10988883523</v>
      </c>
      <c r="D21" s="50">
        <f>D13+D19</f>
        <v>8823775172</v>
      </c>
    </row>
    <row r="22" spans="2:4" ht="18" thickTop="1" x14ac:dyDescent="0.3">
      <c r="B22" s="6"/>
    </row>
    <row r="23" spans="2:4" x14ac:dyDescent="0.3">
      <c r="B23" s="10" t="s">
        <v>10</v>
      </c>
    </row>
    <row r="24" spans="2:4" x14ac:dyDescent="0.3">
      <c r="B24" s="6"/>
    </row>
    <row r="25" spans="2:4" x14ac:dyDescent="0.3">
      <c r="B25" s="3" t="s">
        <v>11</v>
      </c>
    </row>
    <row r="26" spans="2:4" x14ac:dyDescent="0.3">
      <c r="B26" s="6" t="s">
        <v>12</v>
      </c>
      <c r="C26" s="2">
        <v>1883815040</v>
      </c>
      <c r="D26" s="2">
        <v>1883815040</v>
      </c>
    </row>
    <row r="27" spans="2:4" ht="34.5" x14ac:dyDescent="0.3">
      <c r="B27" s="6" t="s">
        <v>46</v>
      </c>
      <c r="C27" s="2">
        <v>441418396</v>
      </c>
      <c r="D27" s="2">
        <v>441418396</v>
      </c>
    </row>
    <row r="28" spans="2:4" x14ac:dyDescent="0.3">
      <c r="B28" s="6" t="s">
        <v>13</v>
      </c>
      <c r="C28" s="2">
        <v>247478865</v>
      </c>
      <c r="D28" s="2">
        <v>247478865</v>
      </c>
    </row>
    <row r="29" spans="2:4" x14ac:dyDescent="0.3">
      <c r="B29" s="6" t="s">
        <v>14</v>
      </c>
      <c r="C29" s="2">
        <v>1265796861</v>
      </c>
      <c r="D29" s="2">
        <v>1265796861</v>
      </c>
    </row>
    <row r="30" spans="2:4" x14ac:dyDescent="0.3">
      <c r="B30" s="6" t="s">
        <v>15</v>
      </c>
      <c r="C30" s="2">
        <v>645642019</v>
      </c>
      <c r="D30" s="2">
        <v>324899398</v>
      </c>
    </row>
    <row r="31" spans="2:4" x14ac:dyDescent="0.3">
      <c r="B31" s="6" t="s">
        <v>52</v>
      </c>
      <c r="C31" s="2">
        <v>9922595</v>
      </c>
      <c r="D31" s="2">
        <v>9485774</v>
      </c>
    </row>
    <row r="32" spans="2:4" x14ac:dyDescent="0.3">
      <c r="C32" s="20">
        <f>SUM(C26:C31)</f>
        <v>4494073776</v>
      </c>
      <c r="D32" s="20">
        <f>SUM(D26:D31)</f>
        <v>4172894334</v>
      </c>
    </row>
    <row r="33" spans="2:4" x14ac:dyDescent="0.3">
      <c r="B33" s="11" t="s">
        <v>57</v>
      </c>
      <c r="C33" s="20"/>
      <c r="D33" s="13"/>
    </row>
    <row r="34" spans="2:4" ht="18" thickBot="1" x14ac:dyDescent="0.35">
      <c r="B34" s="11" t="s">
        <v>58</v>
      </c>
      <c r="C34" s="2">
        <v>112113054</v>
      </c>
      <c r="D34" s="2">
        <v>105162207</v>
      </c>
    </row>
    <row r="35" spans="2:4" ht="18" thickBot="1" x14ac:dyDescent="0.35">
      <c r="B35" s="3"/>
      <c r="C35" s="9">
        <f>SUM(C32:C34)</f>
        <v>4606186830</v>
      </c>
      <c r="D35" s="9">
        <f>SUM(D32:D34)</f>
        <v>4278056541</v>
      </c>
    </row>
    <row r="36" spans="2:4" x14ac:dyDescent="0.3">
      <c r="B36" s="3"/>
      <c r="C36" s="20"/>
      <c r="D36" s="13"/>
    </row>
    <row r="37" spans="2:4" x14ac:dyDescent="0.3">
      <c r="B37" s="10" t="s">
        <v>16</v>
      </c>
    </row>
    <row r="38" spans="2:4" x14ac:dyDescent="0.3">
      <c r="B38" s="6" t="s">
        <v>47</v>
      </c>
      <c r="C38" s="2">
        <v>3406205113</v>
      </c>
      <c r="D38" s="2">
        <v>2033509381</v>
      </c>
    </row>
    <row r="39" spans="2:4" x14ac:dyDescent="0.3">
      <c r="B39" s="6" t="s">
        <v>18</v>
      </c>
      <c r="C39" s="2">
        <v>1141531577</v>
      </c>
      <c r="D39" s="2">
        <v>849905753</v>
      </c>
    </row>
    <row r="40" spans="2:4" x14ac:dyDescent="0.3">
      <c r="B40" s="6" t="s">
        <v>48</v>
      </c>
      <c r="C40" s="2">
        <v>125610110</v>
      </c>
      <c r="D40" s="2">
        <v>144696947</v>
      </c>
    </row>
    <row r="41" spans="2:4" ht="35.25" thickBot="1" x14ac:dyDescent="0.35">
      <c r="B41" s="6" t="s">
        <v>17</v>
      </c>
      <c r="C41" s="2">
        <v>128524031</v>
      </c>
      <c r="D41" s="2">
        <v>114807183</v>
      </c>
    </row>
    <row r="42" spans="2:4" ht="18" thickBot="1" x14ac:dyDescent="0.35">
      <c r="B42" s="3"/>
      <c r="C42" s="9">
        <f>SUM(C38:C41)</f>
        <v>4801870831</v>
      </c>
      <c r="D42" s="9">
        <f>SUM(D38:D41)</f>
        <v>3142919264</v>
      </c>
    </row>
    <row r="44" spans="2:4" x14ac:dyDescent="0.3">
      <c r="B44" s="3"/>
    </row>
    <row r="45" spans="2:4" x14ac:dyDescent="0.3">
      <c r="B45" s="3" t="s">
        <v>19</v>
      </c>
    </row>
    <row r="46" spans="2:4" x14ac:dyDescent="0.3">
      <c r="B46" s="6" t="s">
        <v>44</v>
      </c>
      <c r="C46" s="2">
        <v>349166698</v>
      </c>
      <c r="D46" s="2">
        <v>451014998</v>
      </c>
    </row>
    <row r="47" spans="2:4" x14ac:dyDescent="0.3">
      <c r="B47" s="6" t="s">
        <v>18</v>
      </c>
      <c r="C47" s="2">
        <v>121763736</v>
      </c>
      <c r="D47" s="2">
        <v>130147423</v>
      </c>
    </row>
    <row r="48" spans="2:4" x14ac:dyDescent="0.3">
      <c r="B48" s="6" t="s">
        <v>48</v>
      </c>
      <c r="C48" s="2">
        <v>996601268</v>
      </c>
      <c r="D48" s="2">
        <v>689861126</v>
      </c>
    </row>
    <row r="49" spans="2:4" ht="34.5" x14ac:dyDescent="0.3">
      <c r="B49" s="6" t="s">
        <v>120</v>
      </c>
      <c r="C49" s="2">
        <v>37415435</v>
      </c>
      <c r="D49" s="2">
        <v>31756889</v>
      </c>
    </row>
    <row r="50" spans="2:4" x14ac:dyDescent="0.3">
      <c r="B50" s="6" t="s">
        <v>20</v>
      </c>
      <c r="C50" s="2">
        <v>64713529</v>
      </c>
      <c r="D50" s="2">
        <v>83883714</v>
      </c>
    </row>
    <row r="51" spans="2:4" ht="35.25" thickBot="1" x14ac:dyDescent="0.35">
      <c r="B51" s="6" t="s">
        <v>17</v>
      </c>
      <c r="C51" s="2">
        <v>11165196</v>
      </c>
      <c r="D51" s="2">
        <v>16135217</v>
      </c>
    </row>
    <row r="52" spans="2:4" ht="18" thickBot="1" x14ac:dyDescent="0.35">
      <c r="B52" s="3"/>
      <c r="C52" s="9">
        <f>SUM(C46:C51)</f>
        <v>1580825862</v>
      </c>
      <c r="D52" s="9">
        <f>SUM(D46:D51)</f>
        <v>1402799367</v>
      </c>
    </row>
    <row r="53" spans="2:4" x14ac:dyDescent="0.3">
      <c r="B53" s="3"/>
      <c r="C53" s="7"/>
      <c r="D53" s="7"/>
    </row>
    <row r="54" spans="2:4" x14ac:dyDescent="0.3">
      <c r="B54" s="3" t="s">
        <v>21</v>
      </c>
      <c r="C54" s="20">
        <f>C42+C52</f>
        <v>6382696693</v>
      </c>
      <c r="D54" s="20">
        <f>D42+D52</f>
        <v>4545718631</v>
      </c>
    </row>
    <row r="55" spans="2:4" x14ac:dyDescent="0.3">
      <c r="B55" s="3"/>
      <c r="C55" s="5"/>
      <c r="D55" s="5"/>
    </row>
    <row r="56" spans="2:4" ht="18" thickBot="1" x14ac:dyDescent="0.35">
      <c r="B56" s="3" t="s">
        <v>22</v>
      </c>
      <c r="C56" s="50">
        <f>C54+C35</f>
        <v>10988883523</v>
      </c>
      <c r="D56" s="50">
        <f>D54+D35</f>
        <v>8823775172</v>
      </c>
    </row>
    <row r="57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zoomScale="70" zoomScaleNormal="70" workbookViewId="0">
      <selection activeCell="A29" sqref="A29"/>
    </sheetView>
  </sheetViews>
  <sheetFormatPr defaultColWidth="8.85546875" defaultRowHeight="17.25" x14ac:dyDescent="0.3"/>
  <cols>
    <col min="1" max="1" width="70" style="1" customWidth="1"/>
    <col min="2" max="2" width="22.7109375" style="53" customWidth="1"/>
    <col min="3" max="3" width="23" style="14" customWidth="1"/>
    <col min="4" max="4" width="21" style="11" customWidth="1"/>
    <col min="5" max="5" width="46" style="11" customWidth="1"/>
    <col min="6" max="6" width="19.42578125" style="11" customWidth="1"/>
    <col min="7" max="7" width="18.5703125" style="11" customWidth="1"/>
    <col min="8" max="16384" width="8.85546875" style="11"/>
  </cols>
  <sheetData>
    <row r="1" spans="1:9" x14ac:dyDescent="0.3">
      <c r="A1" s="57"/>
      <c r="B1" s="60" t="s">
        <v>125</v>
      </c>
      <c r="C1" s="60" t="s">
        <v>125</v>
      </c>
    </row>
    <row r="2" spans="1:9" x14ac:dyDescent="0.3">
      <c r="A2" s="12"/>
      <c r="B2" s="73">
        <v>45292</v>
      </c>
      <c r="C2" s="74">
        <v>44927</v>
      </c>
    </row>
    <row r="3" spans="1:9" ht="18" thickBot="1" x14ac:dyDescent="0.35">
      <c r="A3" s="18"/>
      <c r="B3" s="75">
        <v>45657</v>
      </c>
      <c r="C3" s="75">
        <v>45291</v>
      </c>
    </row>
    <row r="4" spans="1:9" x14ac:dyDescent="0.3">
      <c r="A4" s="57"/>
      <c r="B4" s="52" t="s">
        <v>133</v>
      </c>
      <c r="C4" s="17" t="s">
        <v>134</v>
      </c>
    </row>
    <row r="5" spans="1:9" x14ac:dyDescent="0.3">
      <c r="A5" s="6" t="s">
        <v>23</v>
      </c>
      <c r="B5" s="53">
        <v>2150193837</v>
      </c>
      <c r="C5" s="14">
        <v>1519952227</v>
      </c>
      <c r="F5" s="19"/>
      <c r="G5" s="19"/>
      <c r="H5" s="81"/>
      <c r="I5" s="81"/>
    </row>
    <row r="6" spans="1:9" x14ac:dyDescent="0.3">
      <c r="A6" s="6" t="s">
        <v>56</v>
      </c>
      <c r="C6" s="14">
        <v>116305612</v>
      </c>
      <c r="G6" s="19"/>
      <c r="H6" s="81"/>
      <c r="I6" s="81"/>
    </row>
    <row r="7" spans="1:9" ht="18" thickBot="1" x14ac:dyDescent="0.35">
      <c r="A7" s="6" t="s">
        <v>24</v>
      </c>
      <c r="B7" s="53">
        <v>155649223</v>
      </c>
      <c r="C7" s="14">
        <v>147986263</v>
      </c>
      <c r="F7" s="19"/>
      <c r="G7" s="19"/>
      <c r="H7" s="81"/>
      <c r="I7" s="81"/>
    </row>
    <row r="8" spans="1:9" ht="35.25" thickBot="1" x14ac:dyDescent="0.35">
      <c r="A8" s="3" t="s">
        <v>25</v>
      </c>
      <c r="B8" s="54">
        <f>SUM(B5:B7)</f>
        <v>2305843060</v>
      </c>
      <c r="C8" s="54">
        <f>SUM(C5:C7)</f>
        <v>1784244102</v>
      </c>
      <c r="F8" s="19"/>
      <c r="G8" s="19"/>
      <c r="H8" s="81"/>
      <c r="I8" s="81"/>
    </row>
    <row r="9" spans="1:9" x14ac:dyDescent="0.3">
      <c r="A9" s="6"/>
      <c r="H9" s="81"/>
      <c r="I9" s="81"/>
    </row>
    <row r="10" spans="1:9" x14ac:dyDescent="0.3">
      <c r="A10" s="16" t="s">
        <v>26</v>
      </c>
      <c r="B10" s="53">
        <v>-522777473</v>
      </c>
      <c r="C10" s="14">
        <v>-482274405</v>
      </c>
      <c r="F10" s="19"/>
      <c r="G10" s="19"/>
      <c r="H10" s="81"/>
      <c r="I10" s="81"/>
    </row>
    <row r="11" spans="1:9" x14ac:dyDescent="0.3">
      <c r="A11" s="16" t="s">
        <v>49</v>
      </c>
      <c r="B11" s="53">
        <v>-636820190</v>
      </c>
      <c r="C11" s="14">
        <v>-575840029</v>
      </c>
      <c r="F11" s="19"/>
      <c r="G11" s="19"/>
      <c r="H11" s="81"/>
      <c r="I11" s="81"/>
    </row>
    <row r="12" spans="1:9" x14ac:dyDescent="0.3">
      <c r="A12" s="16" t="s">
        <v>50</v>
      </c>
      <c r="B12" s="53">
        <v>-146878851</v>
      </c>
      <c r="C12" s="14">
        <v>-148201016</v>
      </c>
      <c r="F12" s="19"/>
      <c r="G12" s="19"/>
      <c r="H12" s="81"/>
      <c r="I12" s="81"/>
    </row>
    <row r="13" spans="1:9" x14ac:dyDescent="0.3">
      <c r="A13" s="16" t="s">
        <v>27</v>
      </c>
      <c r="B13" s="53">
        <v>-224732303</v>
      </c>
      <c r="C13" s="14">
        <v>-55285137</v>
      </c>
      <c r="F13" s="19"/>
      <c r="G13" s="19"/>
      <c r="H13" s="81"/>
      <c r="I13" s="81"/>
    </row>
    <row r="14" spans="1:9" x14ac:dyDescent="0.3">
      <c r="A14" s="16" t="s">
        <v>28</v>
      </c>
      <c r="B14" s="53">
        <v>-132779302</v>
      </c>
      <c r="C14" s="14">
        <v>-62795302</v>
      </c>
      <c r="F14" s="19"/>
      <c r="G14" s="19"/>
      <c r="H14" s="81"/>
      <c r="I14" s="81"/>
    </row>
    <row r="15" spans="1:9" x14ac:dyDescent="0.3">
      <c r="A15" s="16" t="s">
        <v>29</v>
      </c>
      <c r="B15" s="53">
        <v>-89962659</v>
      </c>
      <c r="C15" s="14">
        <v>-87700544</v>
      </c>
      <c r="F15" s="19"/>
      <c r="G15" s="19"/>
      <c r="H15" s="81"/>
      <c r="I15" s="81"/>
    </row>
    <row r="16" spans="1:9" x14ac:dyDescent="0.3">
      <c r="A16" s="16" t="s">
        <v>51</v>
      </c>
      <c r="B16" s="53">
        <v>17044177</v>
      </c>
      <c r="C16" s="14">
        <v>-10771182</v>
      </c>
      <c r="F16" s="19"/>
      <c r="G16" s="19"/>
      <c r="H16" s="81"/>
      <c r="I16" s="81"/>
    </row>
    <row r="17" spans="1:9" ht="18" thickBot="1" x14ac:dyDescent="0.35">
      <c r="A17" s="16" t="s">
        <v>30</v>
      </c>
      <c r="B17" s="53">
        <v>-198501860</v>
      </c>
      <c r="C17" s="14">
        <v>-242432711</v>
      </c>
      <c r="F17" s="19"/>
      <c r="G17" s="19"/>
      <c r="H17" s="81"/>
      <c r="I17" s="81"/>
    </row>
    <row r="18" spans="1:9" ht="35.25" thickBot="1" x14ac:dyDescent="0.35">
      <c r="A18" s="3" t="s">
        <v>31</v>
      </c>
      <c r="B18" s="54">
        <f>SUM(B8:B17)</f>
        <v>370434599</v>
      </c>
      <c r="C18" s="54">
        <f>SUM(C8:C17)</f>
        <v>118943776</v>
      </c>
      <c r="F18" s="19"/>
      <c r="H18" s="81"/>
      <c r="I18" s="81"/>
    </row>
    <row r="19" spans="1:9" x14ac:dyDescent="0.3">
      <c r="A19" s="6"/>
      <c r="G19" s="19"/>
      <c r="H19" s="81"/>
      <c r="I19" s="81"/>
    </row>
    <row r="20" spans="1:9" x14ac:dyDescent="0.3">
      <c r="A20" s="6" t="s">
        <v>32</v>
      </c>
      <c r="B20" s="53">
        <v>249300337</v>
      </c>
      <c r="C20" s="14">
        <v>458810505</v>
      </c>
      <c r="F20" s="19"/>
      <c r="G20" s="19"/>
      <c r="H20" s="81"/>
      <c r="I20" s="81"/>
    </row>
    <row r="21" spans="1:9" x14ac:dyDescent="0.3">
      <c r="A21" s="6" t="s">
        <v>33</v>
      </c>
      <c r="B21" s="53">
        <v>-249300337</v>
      </c>
      <c r="C21" s="14">
        <v>-458810505</v>
      </c>
      <c r="F21" s="19"/>
      <c r="G21" s="19"/>
      <c r="H21" s="81"/>
      <c r="I21" s="81"/>
    </row>
    <row r="22" spans="1:9" x14ac:dyDescent="0.3">
      <c r="A22" s="6" t="s">
        <v>34</v>
      </c>
      <c r="B22" s="53">
        <v>1877041368</v>
      </c>
      <c r="C22" s="14">
        <v>182449856</v>
      </c>
      <c r="F22" s="19"/>
      <c r="G22" s="19"/>
      <c r="H22" s="81"/>
      <c r="I22" s="81"/>
    </row>
    <row r="23" spans="1:9" x14ac:dyDescent="0.3">
      <c r="A23" s="6" t="s">
        <v>35</v>
      </c>
      <c r="B23" s="53">
        <v>-1877041368</v>
      </c>
      <c r="C23" s="14">
        <v>-182449856</v>
      </c>
      <c r="F23" s="19"/>
      <c r="G23" s="19"/>
      <c r="H23" s="81"/>
      <c r="I23" s="81"/>
    </row>
    <row r="24" spans="1:9" ht="18" thickBot="1" x14ac:dyDescent="0.35">
      <c r="A24" s="6"/>
      <c r="F24" s="19"/>
      <c r="G24" s="19"/>
      <c r="H24" s="81"/>
      <c r="I24" s="81"/>
    </row>
    <row r="25" spans="1:9" ht="18" thickBot="1" x14ac:dyDescent="0.35">
      <c r="A25" s="3" t="s">
        <v>36</v>
      </c>
      <c r="B25" s="54">
        <f>B18+B20+B21+B22+B23</f>
        <v>370434599</v>
      </c>
      <c r="C25" s="54">
        <f>C18+C20+C21+C22+C23</f>
        <v>118943776</v>
      </c>
      <c r="F25" s="19"/>
      <c r="G25" s="19"/>
      <c r="H25" s="81"/>
      <c r="I25" s="81"/>
    </row>
    <row r="26" spans="1:9" x14ac:dyDescent="0.3">
      <c r="A26" s="6"/>
      <c r="F26" s="19"/>
      <c r="G26" s="19"/>
      <c r="H26" s="81"/>
      <c r="I26" s="81"/>
    </row>
    <row r="27" spans="1:9" x14ac:dyDescent="0.3">
      <c r="A27" s="6" t="s">
        <v>37</v>
      </c>
      <c r="B27" s="53">
        <v>206065379</v>
      </c>
      <c r="C27" s="14">
        <v>257166563</v>
      </c>
      <c r="F27" s="19"/>
      <c r="G27" s="19"/>
      <c r="H27" s="81"/>
      <c r="I27" s="81"/>
    </row>
    <row r="28" spans="1:9" ht="18" thickBot="1" x14ac:dyDescent="0.35">
      <c r="A28" s="6" t="s">
        <v>38</v>
      </c>
      <c r="B28" s="53">
        <v>-112501108</v>
      </c>
      <c r="C28" s="14">
        <v>-162803185</v>
      </c>
      <c r="F28" s="19"/>
      <c r="G28" s="19"/>
      <c r="H28" s="81"/>
      <c r="I28" s="81"/>
    </row>
    <row r="29" spans="1:9" ht="18" thickBot="1" x14ac:dyDescent="0.35">
      <c r="A29" s="3" t="s">
        <v>39</v>
      </c>
      <c r="B29" s="54">
        <f>B27+B28</f>
        <v>93564271</v>
      </c>
      <c r="C29" s="54">
        <f>C27+C28</f>
        <v>94363378</v>
      </c>
      <c r="F29" s="19"/>
      <c r="G29" s="19"/>
      <c r="H29" s="81"/>
      <c r="I29" s="81"/>
    </row>
    <row r="30" spans="1:9" ht="18" thickBot="1" x14ac:dyDescent="0.35">
      <c r="A30" s="6"/>
      <c r="F30" s="19"/>
      <c r="G30" s="19"/>
      <c r="H30" s="81"/>
      <c r="I30" s="81"/>
    </row>
    <row r="31" spans="1:9" ht="18" thickBot="1" x14ac:dyDescent="0.35">
      <c r="A31" s="3" t="s">
        <v>40</v>
      </c>
      <c r="B31" s="54">
        <f>B25+B29</f>
        <v>463998870</v>
      </c>
      <c r="C31" s="54">
        <f>C25+C29</f>
        <v>213307154</v>
      </c>
      <c r="F31" s="19"/>
      <c r="G31" s="19"/>
      <c r="H31" s="81"/>
      <c r="I31" s="81"/>
    </row>
    <row r="32" spans="1:9" x14ac:dyDescent="0.3">
      <c r="A32" s="6"/>
      <c r="F32" s="19"/>
      <c r="G32" s="19"/>
      <c r="H32" s="81"/>
      <c r="I32" s="81"/>
    </row>
    <row r="33" spans="1:9" x14ac:dyDescent="0.3">
      <c r="A33" s="6" t="s">
        <v>41</v>
      </c>
      <c r="B33" s="53">
        <v>-72575576</v>
      </c>
      <c r="C33" s="14">
        <v>-14772988</v>
      </c>
      <c r="F33" s="19"/>
      <c r="G33" s="19"/>
      <c r="H33" s="81"/>
      <c r="I33" s="81"/>
    </row>
    <row r="34" spans="1:9" ht="18" thickBot="1" x14ac:dyDescent="0.35">
      <c r="A34" s="6"/>
      <c r="F34" s="19"/>
      <c r="G34" s="19"/>
      <c r="H34" s="81"/>
      <c r="I34" s="81"/>
    </row>
    <row r="35" spans="1:9" ht="18" thickBot="1" x14ac:dyDescent="0.35">
      <c r="A35" s="12" t="s">
        <v>42</v>
      </c>
      <c r="B35" s="54">
        <f>B31+B33</f>
        <v>391423294</v>
      </c>
      <c r="C35" s="54">
        <f>C31+C33</f>
        <v>198534166</v>
      </c>
      <c r="F35" s="19"/>
      <c r="G35" s="19"/>
      <c r="H35" s="81"/>
      <c r="I35" s="81"/>
    </row>
    <row r="36" spans="1:9" x14ac:dyDescent="0.3">
      <c r="A36" s="11" t="s">
        <v>59</v>
      </c>
      <c r="B36" s="53">
        <v>384697138</v>
      </c>
      <c r="C36" s="21">
        <v>193653608</v>
      </c>
      <c r="F36" s="19"/>
      <c r="G36" s="19"/>
      <c r="H36" s="81"/>
      <c r="I36" s="81"/>
    </row>
    <row r="37" spans="1:9" x14ac:dyDescent="0.3">
      <c r="A37" s="11" t="s">
        <v>60</v>
      </c>
      <c r="B37" s="53">
        <v>6726156</v>
      </c>
      <c r="C37" s="21">
        <v>4880558</v>
      </c>
      <c r="F37" s="19"/>
      <c r="G37" s="19"/>
      <c r="H37" s="81"/>
      <c r="I37" s="81"/>
    </row>
    <row r="38" spans="1:9" x14ac:dyDescent="0.3">
      <c r="A38" s="11" t="s">
        <v>110</v>
      </c>
      <c r="B38" s="51">
        <v>188381504</v>
      </c>
      <c r="C38" s="19">
        <v>188381504</v>
      </c>
      <c r="F38" s="19"/>
      <c r="G38" s="19"/>
      <c r="H38" s="81"/>
      <c r="I38" s="81"/>
    </row>
    <row r="39" spans="1:9" x14ac:dyDescent="0.3">
      <c r="A39" s="11"/>
      <c r="B39" s="51"/>
      <c r="C39" s="19"/>
      <c r="H39" s="81"/>
      <c r="I39" s="81"/>
    </row>
    <row r="40" spans="1:9" x14ac:dyDescent="0.3">
      <c r="A40" s="15" t="s">
        <v>54</v>
      </c>
      <c r="B40" s="55">
        <v>2.08</v>
      </c>
      <c r="C40" s="22">
        <v>1.05</v>
      </c>
      <c r="H40" s="81"/>
      <c r="I40" s="81"/>
    </row>
    <row r="41" spans="1:9" x14ac:dyDescent="0.3">
      <c r="A41" s="15"/>
      <c r="B41" s="55"/>
      <c r="C41" s="22"/>
      <c r="H41" s="81"/>
      <c r="I41" s="81"/>
    </row>
    <row r="42" spans="1:9" x14ac:dyDescent="0.3">
      <c r="A42" s="15" t="s">
        <v>114</v>
      </c>
      <c r="B42" s="53">
        <v>2069849</v>
      </c>
      <c r="C42" s="21">
        <v>4334050</v>
      </c>
      <c r="F42" s="19"/>
      <c r="G42" s="19"/>
      <c r="H42" s="81"/>
      <c r="I42" s="81"/>
    </row>
    <row r="43" spans="1:9" ht="18" thickBot="1" x14ac:dyDescent="0.35">
      <c r="A43" s="11" t="s">
        <v>53</v>
      </c>
      <c r="B43" s="53">
        <v>570672</v>
      </c>
      <c r="C43" s="21">
        <v>7017130</v>
      </c>
      <c r="F43" s="19"/>
      <c r="G43" s="19"/>
      <c r="H43" s="81"/>
      <c r="I43" s="81"/>
    </row>
    <row r="44" spans="1:9" ht="18" thickBot="1" x14ac:dyDescent="0.35">
      <c r="A44" s="12" t="s">
        <v>43</v>
      </c>
      <c r="B44" s="54">
        <f>B35+B43+B42</f>
        <v>394063815</v>
      </c>
      <c r="C44" s="54">
        <f>C35+C43+C42</f>
        <v>209885346</v>
      </c>
      <c r="F44" s="19"/>
      <c r="G44" s="19"/>
      <c r="H44" s="81"/>
      <c r="I44" s="81"/>
    </row>
    <row r="45" spans="1:9" x14ac:dyDescent="0.3">
      <c r="A45" s="11" t="s">
        <v>59</v>
      </c>
      <c r="B45" s="51">
        <v>387112968</v>
      </c>
      <c r="C45" s="51">
        <v>203250506</v>
      </c>
      <c r="F45" s="19"/>
      <c r="G45" s="19"/>
      <c r="H45" s="81"/>
      <c r="I45" s="81"/>
    </row>
    <row r="46" spans="1:9" x14ac:dyDescent="0.3">
      <c r="A46" s="11" t="s">
        <v>60</v>
      </c>
      <c r="B46" s="51">
        <v>6950847</v>
      </c>
      <c r="C46" s="51">
        <v>6634840</v>
      </c>
      <c r="F46" s="19"/>
      <c r="G46" s="19"/>
      <c r="H46" s="81"/>
      <c r="I46" s="8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1"/>
  <sheetViews>
    <sheetView topLeftCell="B1" zoomScale="90" zoomScaleNormal="90" workbookViewId="0">
      <selection activeCell="G22" sqref="G22"/>
    </sheetView>
  </sheetViews>
  <sheetFormatPr defaultColWidth="8.85546875" defaultRowHeight="17.25" x14ac:dyDescent="0.3"/>
  <cols>
    <col min="1" max="1" width="50.28515625" style="49" customWidth="1"/>
    <col min="2" max="2" width="19.7109375" style="56" customWidth="1"/>
    <col min="3" max="3" width="18" style="56" bestFit="1" customWidth="1"/>
    <col min="4" max="4" width="19.85546875" style="56" bestFit="1" customWidth="1"/>
    <col min="5" max="5" width="21.28515625" style="56" bestFit="1" customWidth="1"/>
    <col min="6" max="6" width="18.7109375" style="56" customWidth="1"/>
    <col min="7" max="7" width="22.5703125" style="56" bestFit="1" customWidth="1"/>
    <col min="8" max="8" width="20.140625" style="56" customWidth="1"/>
    <col min="9" max="9" width="22.5703125" style="56" customWidth="1"/>
    <col min="10" max="10" width="6.7109375" style="49" customWidth="1"/>
    <col min="11" max="13" width="8.85546875" style="49"/>
    <col min="14" max="14" width="17.28515625" style="49" customWidth="1"/>
    <col min="15" max="16384" width="8.85546875" style="49"/>
  </cols>
  <sheetData>
    <row r="1" spans="1:9" ht="17.45" customHeight="1" x14ac:dyDescent="0.3">
      <c r="A1" s="64"/>
      <c r="B1" s="66" t="s">
        <v>61</v>
      </c>
      <c r="C1" s="66" t="s">
        <v>63</v>
      </c>
      <c r="D1" s="68" t="s">
        <v>66</v>
      </c>
      <c r="E1" s="66" t="s">
        <v>68</v>
      </c>
      <c r="F1" s="66" t="s">
        <v>69</v>
      </c>
      <c r="G1" s="66" t="s">
        <v>121</v>
      </c>
      <c r="H1" s="66" t="s">
        <v>58</v>
      </c>
      <c r="I1" s="66" t="s">
        <v>71</v>
      </c>
    </row>
    <row r="2" spans="1:9" x14ac:dyDescent="0.3">
      <c r="A2" s="64"/>
      <c r="B2" s="66" t="s">
        <v>62</v>
      </c>
      <c r="C2" s="65" t="s">
        <v>64</v>
      </c>
      <c r="D2" s="68" t="s">
        <v>67</v>
      </c>
      <c r="E2" s="65"/>
      <c r="F2" s="66" t="s">
        <v>70</v>
      </c>
      <c r="G2" s="66"/>
      <c r="H2" s="65"/>
      <c r="I2" s="66" t="s">
        <v>72</v>
      </c>
    </row>
    <row r="3" spans="1:9" x14ac:dyDescent="0.3">
      <c r="A3" s="64"/>
      <c r="B3" s="65"/>
      <c r="C3" s="63" t="s">
        <v>65</v>
      </c>
      <c r="D3" s="68"/>
      <c r="E3" s="63"/>
      <c r="F3" s="66"/>
      <c r="G3" s="66"/>
      <c r="H3" s="71"/>
      <c r="I3" s="66"/>
    </row>
    <row r="4" spans="1:9" x14ac:dyDescent="0.3">
      <c r="A4" s="64" t="s">
        <v>135</v>
      </c>
      <c r="B4" s="91">
        <v>1883815040</v>
      </c>
      <c r="C4" s="91">
        <v>441418396</v>
      </c>
      <c r="D4" s="91">
        <v>247478865</v>
      </c>
      <c r="E4" s="92">
        <v>1265796861</v>
      </c>
      <c r="F4" s="92">
        <v>258778793</v>
      </c>
      <c r="G4" s="92">
        <v>19932259</v>
      </c>
      <c r="H4" s="91">
        <v>82818034</v>
      </c>
      <c r="I4" s="92">
        <f>SUM(B4:H4)</f>
        <v>4200038248</v>
      </c>
    </row>
    <row r="5" spans="1:9" x14ac:dyDescent="0.3">
      <c r="A5" s="67" t="s">
        <v>126</v>
      </c>
      <c r="B5" s="85"/>
      <c r="C5" s="85"/>
      <c r="D5" s="85"/>
      <c r="E5" s="85"/>
      <c r="F5" s="85">
        <v>193653608</v>
      </c>
      <c r="G5" s="85"/>
      <c r="H5" s="69">
        <v>4880558</v>
      </c>
      <c r="I5" s="85">
        <f>SUM(F5:H5)</f>
        <v>198534166</v>
      </c>
    </row>
    <row r="6" spans="1:9" x14ac:dyDescent="0.3">
      <c r="A6" s="30" t="s">
        <v>127</v>
      </c>
      <c r="B6" s="85"/>
      <c r="C6" s="85"/>
      <c r="D6" s="85"/>
      <c r="E6" s="85"/>
      <c r="F6" s="86">
        <v>4334050</v>
      </c>
      <c r="G6" s="85"/>
      <c r="H6" s="69"/>
      <c r="I6" s="85">
        <f t="shared" ref="I6:I12" si="0">SUM(F6:H6)</f>
        <v>4334050</v>
      </c>
    </row>
    <row r="7" spans="1:9" x14ac:dyDescent="0.3">
      <c r="A7" s="72"/>
      <c r="B7" s="85"/>
      <c r="C7" s="85"/>
      <c r="D7" s="85"/>
      <c r="E7" s="85"/>
      <c r="F7" s="87">
        <f>F5+F6</f>
        <v>197987658</v>
      </c>
      <c r="G7" s="87"/>
      <c r="H7" s="87">
        <f>H5+H6</f>
        <v>4880558</v>
      </c>
      <c r="I7" s="88">
        <f t="shared" si="0"/>
        <v>202868216</v>
      </c>
    </row>
    <row r="8" spans="1:9" x14ac:dyDescent="0.3">
      <c r="A8" s="72" t="s">
        <v>111</v>
      </c>
      <c r="B8" s="85"/>
      <c r="C8" s="85"/>
      <c r="D8" s="85"/>
      <c r="E8" s="85"/>
      <c r="F8" s="86">
        <v>-10344066</v>
      </c>
      <c r="G8" s="86"/>
      <c r="H8" s="86"/>
      <c r="I8" s="86">
        <v>-10344066</v>
      </c>
    </row>
    <row r="9" spans="1:9" x14ac:dyDescent="0.3">
      <c r="A9" s="72" t="s">
        <v>129</v>
      </c>
      <c r="B9" s="85"/>
      <c r="C9" s="85"/>
      <c r="D9" s="85"/>
      <c r="E9" s="85"/>
      <c r="F9" s="86">
        <v>10344066</v>
      </c>
      <c r="G9" s="86"/>
      <c r="H9" s="86"/>
      <c r="I9" s="86">
        <v>10344066</v>
      </c>
    </row>
    <row r="10" spans="1:9" x14ac:dyDescent="0.3">
      <c r="A10" s="27" t="s">
        <v>136</v>
      </c>
      <c r="B10" s="85"/>
      <c r="C10" s="85"/>
      <c r="D10" s="85"/>
      <c r="E10" s="85"/>
      <c r="F10" s="86"/>
      <c r="G10" s="86"/>
      <c r="H10" s="86"/>
      <c r="I10" s="85"/>
    </row>
    <row r="11" spans="1:9" x14ac:dyDescent="0.3">
      <c r="A11" s="30" t="s">
        <v>115</v>
      </c>
      <c r="B11" s="85"/>
      <c r="C11" s="85"/>
      <c r="D11" s="85"/>
      <c r="E11" s="85"/>
      <c r="F11" s="86">
        <v>-131867053</v>
      </c>
      <c r="G11" s="85"/>
      <c r="H11" s="69"/>
      <c r="I11" s="85">
        <f t="shared" si="0"/>
        <v>-131867053</v>
      </c>
    </row>
    <row r="12" spans="1:9" x14ac:dyDescent="0.3">
      <c r="A12" s="67" t="s">
        <v>128</v>
      </c>
      <c r="B12" s="84"/>
      <c r="C12" s="84"/>
      <c r="D12" s="84"/>
      <c r="E12" s="84"/>
      <c r="F12" s="80"/>
      <c r="G12" s="80">
        <v>-10446485</v>
      </c>
      <c r="H12" s="80">
        <v>17463615</v>
      </c>
      <c r="I12" s="85">
        <f t="shared" si="0"/>
        <v>7017130</v>
      </c>
    </row>
    <row r="13" spans="1:9" x14ac:dyDescent="0.3">
      <c r="A13" s="59" t="s">
        <v>137</v>
      </c>
      <c r="B13" s="70">
        <f t="shared" ref="B13:E13" si="1">B4+B7+B12+B11</f>
        <v>1883815040</v>
      </c>
      <c r="C13" s="70">
        <f t="shared" si="1"/>
        <v>441418396</v>
      </c>
      <c r="D13" s="70">
        <f t="shared" si="1"/>
        <v>247478865</v>
      </c>
      <c r="E13" s="70">
        <f t="shared" si="1"/>
        <v>1265796861</v>
      </c>
      <c r="F13" s="70">
        <f>F4+F7+F12+F11</f>
        <v>324899398</v>
      </c>
      <c r="G13" s="70">
        <f t="shared" ref="G13:I13" si="2">G4+G7+G12+G11</f>
        <v>9485774</v>
      </c>
      <c r="H13" s="70">
        <f t="shared" si="2"/>
        <v>105162207</v>
      </c>
      <c r="I13" s="70">
        <f t="shared" si="2"/>
        <v>4278056541</v>
      </c>
    </row>
    <row r="14" spans="1:9" x14ac:dyDescent="0.3">
      <c r="A14" s="67" t="s">
        <v>126</v>
      </c>
      <c r="B14" s="90"/>
      <c r="C14" s="90"/>
      <c r="D14" s="90"/>
      <c r="E14" s="90"/>
      <c r="F14" s="69">
        <v>384697138</v>
      </c>
      <c r="G14" s="69"/>
      <c r="H14" s="69">
        <v>6726156</v>
      </c>
      <c r="I14" s="69">
        <f t="shared" ref="I14:I19" si="3">SUM(B14:H14)</f>
        <v>391423294</v>
      </c>
    </row>
    <row r="15" spans="1:9" x14ac:dyDescent="0.3">
      <c r="A15" s="30" t="s">
        <v>127</v>
      </c>
      <c r="B15" s="90"/>
      <c r="C15" s="90"/>
      <c r="D15" s="90"/>
      <c r="E15" s="90"/>
      <c r="F15" s="69">
        <v>2069849</v>
      </c>
      <c r="G15" s="69"/>
      <c r="H15" s="69"/>
      <c r="I15" s="69">
        <f t="shared" si="3"/>
        <v>2069849</v>
      </c>
    </row>
    <row r="16" spans="1:9" x14ac:dyDescent="0.3">
      <c r="A16" s="72"/>
      <c r="B16" s="90"/>
      <c r="C16" s="90"/>
      <c r="D16" s="90"/>
      <c r="E16" s="90"/>
      <c r="F16" s="87">
        <f>F14+F15</f>
        <v>386766987</v>
      </c>
      <c r="G16" s="87"/>
      <c r="H16" s="87">
        <f t="shared" ref="H16" si="4">H14+H15</f>
        <v>6726156</v>
      </c>
      <c r="I16" s="80">
        <f t="shared" si="3"/>
        <v>393493143</v>
      </c>
    </row>
    <row r="17" spans="1:9" x14ac:dyDescent="0.3">
      <c r="A17" s="27" t="s">
        <v>73</v>
      </c>
      <c r="B17" s="90"/>
      <c r="C17" s="90"/>
      <c r="D17" s="90"/>
      <c r="E17" s="90"/>
      <c r="F17" s="90"/>
      <c r="G17" s="90"/>
      <c r="H17" s="84"/>
      <c r="I17" s="69"/>
    </row>
    <row r="18" spans="1:9" x14ac:dyDescent="0.3">
      <c r="A18" s="30" t="s">
        <v>132</v>
      </c>
      <c r="B18" s="89"/>
      <c r="C18" s="89"/>
      <c r="D18" s="89"/>
      <c r="E18" s="89"/>
      <c r="F18" s="84">
        <v>-65933526</v>
      </c>
      <c r="G18" s="89"/>
      <c r="H18" s="89"/>
      <c r="I18" s="69">
        <f t="shared" si="3"/>
        <v>-65933526</v>
      </c>
    </row>
    <row r="19" spans="1:9" x14ac:dyDescent="0.3">
      <c r="A19" s="30" t="s">
        <v>128</v>
      </c>
      <c r="B19" s="89"/>
      <c r="C19" s="89"/>
      <c r="D19" s="89"/>
      <c r="E19" s="89"/>
      <c r="F19" s="84">
        <v>-90840</v>
      </c>
      <c r="G19" s="84">
        <v>436821</v>
      </c>
      <c r="H19" s="84">
        <v>224691</v>
      </c>
      <c r="I19" s="69">
        <f t="shared" si="3"/>
        <v>570672</v>
      </c>
    </row>
    <row r="20" spans="1:9" x14ac:dyDescent="0.3">
      <c r="A20" s="61" t="s">
        <v>138</v>
      </c>
      <c r="B20" s="89">
        <v>1883815040</v>
      </c>
      <c r="C20" s="89">
        <v>441418396</v>
      </c>
      <c r="D20" s="89">
        <v>247478865</v>
      </c>
      <c r="E20" s="89">
        <v>1265796861</v>
      </c>
      <c r="F20" s="89">
        <f>F13+F16+F18+F19</f>
        <v>645642019</v>
      </c>
      <c r="G20" s="89">
        <f>G13+G19</f>
        <v>9922595</v>
      </c>
      <c r="H20" s="89">
        <f>H13+H16+H19</f>
        <v>112113054</v>
      </c>
      <c r="I20" s="89">
        <f>I13+I16+I18+I19</f>
        <v>4606186830</v>
      </c>
    </row>
    <row r="23" spans="1:9" x14ac:dyDescent="0.3">
      <c r="I23" s="49"/>
    </row>
    <row r="24" spans="1:9" x14ac:dyDescent="0.3">
      <c r="I24" s="49"/>
    </row>
    <row r="25" spans="1:9" x14ac:dyDescent="0.3">
      <c r="I25" s="49"/>
    </row>
    <row r="26" spans="1:9" x14ac:dyDescent="0.3">
      <c r="B26" s="82"/>
      <c r="C26" s="82"/>
      <c r="D26" s="82"/>
      <c r="E26" s="82"/>
      <c r="F26" s="82"/>
      <c r="G26" s="82"/>
      <c r="H26" s="82"/>
      <c r="I26" s="83"/>
    </row>
    <row r="27" spans="1:9" x14ac:dyDescent="0.3">
      <c r="F27" s="82"/>
      <c r="H27" s="82"/>
      <c r="I27" s="83"/>
    </row>
    <row r="28" spans="1:9" x14ac:dyDescent="0.3">
      <c r="F28" s="82"/>
      <c r="I28" s="83"/>
    </row>
    <row r="29" spans="1:9" x14ac:dyDescent="0.3">
      <c r="F29" s="82"/>
      <c r="H29" s="82"/>
      <c r="I29" s="83"/>
    </row>
    <row r="30" spans="1:9" x14ac:dyDescent="0.3">
      <c r="F30" s="82"/>
      <c r="I30" s="83"/>
    </row>
    <row r="31" spans="1:9" x14ac:dyDescent="0.3">
      <c r="G31" s="82"/>
      <c r="H31" s="82"/>
      <c r="I31" s="83"/>
    </row>
    <row r="32" spans="1:9" x14ac:dyDescent="0.3">
      <c r="H32" s="82"/>
      <c r="I32" s="83"/>
    </row>
    <row r="33" spans="2:9" x14ac:dyDescent="0.3">
      <c r="B33" s="82"/>
      <c r="C33" s="82"/>
      <c r="D33" s="82"/>
      <c r="E33" s="82"/>
      <c r="F33" s="82"/>
      <c r="G33" s="82"/>
      <c r="H33" s="82"/>
      <c r="I33" s="83"/>
    </row>
    <row r="34" spans="2:9" x14ac:dyDescent="0.3">
      <c r="F34" s="82"/>
      <c r="H34" s="82"/>
      <c r="I34" s="83"/>
    </row>
    <row r="35" spans="2:9" x14ac:dyDescent="0.3">
      <c r="F35" s="82"/>
      <c r="I35" s="83"/>
    </row>
    <row r="36" spans="2:9" x14ac:dyDescent="0.3">
      <c r="F36" s="82"/>
      <c r="H36" s="82"/>
      <c r="I36" s="83"/>
    </row>
    <row r="37" spans="2:9" x14ac:dyDescent="0.3">
      <c r="F37" s="82"/>
      <c r="I37" s="83"/>
    </row>
    <row r="38" spans="2:9" x14ac:dyDescent="0.3">
      <c r="F38" s="82"/>
      <c r="I38" s="83"/>
    </row>
    <row r="39" spans="2:9" x14ac:dyDescent="0.3">
      <c r="F39" s="82"/>
      <c r="I39" s="83"/>
    </row>
    <row r="40" spans="2:9" x14ac:dyDescent="0.3">
      <c r="G40" s="82"/>
      <c r="H40" s="82"/>
      <c r="I40" s="83"/>
    </row>
    <row r="41" spans="2:9" x14ac:dyDescent="0.3">
      <c r="B41" s="82"/>
      <c r="C41" s="82"/>
      <c r="D41" s="82"/>
      <c r="E41" s="82"/>
      <c r="F41" s="82"/>
      <c r="G41" s="82"/>
      <c r="H41" s="82"/>
      <c r="I41" s="83"/>
    </row>
    <row r="42" spans="2:9" x14ac:dyDescent="0.3">
      <c r="F42" s="82"/>
      <c r="H42" s="82"/>
      <c r="I42" s="83"/>
    </row>
    <row r="43" spans="2:9" x14ac:dyDescent="0.3">
      <c r="F43" s="82"/>
      <c r="I43" s="83"/>
    </row>
    <row r="44" spans="2:9" x14ac:dyDescent="0.3">
      <c r="F44" s="82"/>
      <c r="H44" s="82"/>
      <c r="I44" s="83"/>
    </row>
    <row r="45" spans="2:9" x14ac:dyDescent="0.3">
      <c r="I45" s="49"/>
    </row>
    <row r="46" spans="2:9" x14ac:dyDescent="0.3">
      <c r="F46" s="82"/>
      <c r="I46" s="83"/>
    </row>
    <row r="47" spans="2:9" x14ac:dyDescent="0.3">
      <c r="F47" s="82"/>
      <c r="G47" s="82"/>
      <c r="H47" s="82"/>
      <c r="I47" s="83"/>
    </row>
    <row r="48" spans="2:9" x14ac:dyDescent="0.3">
      <c r="B48" s="82"/>
      <c r="C48" s="82"/>
      <c r="D48" s="82"/>
      <c r="E48" s="82"/>
      <c r="F48" s="82"/>
      <c r="G48" s="82"/>
      <c r="H48" s="82"/>
      <c r="I48" s="83"/>
    </row>
    <row r="49" spans="2:9" x14ac:dyDescent="0.3">
      <c r="I49" s="49"/>
    </row>
    <row r="50" spans="2:9" x14ac:dyDescent="0.3">
      <c r="B50" s="82"/>
      <c r="C50" s="82"/>
      <c r="D50" s="82"/>
      <c r="E50" s="82"/>
      <c r="F50" s="82"/>
      <c r="G50" s="82"/>
      <c r="H50" s="82"/>
      <c r="I50" s="82"/>
    </row>
    <row r="51" spans="2:9" x14ac:dyDescent="0.3">
      <c r="B51" s="82"/>
      <c r="C51" s="82"/>
      <c r="D51" s="82"/>
      <c r="E51" s="82"/>
      <c r="F51" s="82"/>
      <c r="G51" s="82"/>
      <c r="H51" s="82"/>
      <c r="I51" s="82"/>
    </row>
    <row r="52" spans="2:9" x14ac:dyDescent="0.3">
      <c r="B52" s="82"/>
      <c r="C52" s="82"/>
      <c r="D52" s="82"/>
      <c r="E52" s="82"/>
      <c r="F52" s="82"/>
      <c r="G52" s="82"/>
      <c r="H52" s="82"/>
      <c r="I52" s="82"/>
    </row>
    <row r="53" spans="2:9" x14ac:dyDescent="0.3">
      <c r="B53" s="82"/>
      <c r="C53" s="82"/>
      <c r="D53" s="82"/>
      <c r="E53" s="82"/>
      <c r="F53" s="82"/>
      <c r="G53" s="82"/>
      <c r="H53" s="82"/>
      <c r="I53" s="82"/>
    </row>
    <row r="54" spans="2:9" x14ac:dyDescent="0.3">
      <c r="B54" s="82"/>
      <c r="C54" s="82"/>
      <c r="D54" s="82"/>
      <c r="E54" s="82"/>
      <c r="F54" s="82"/>
      <c r="G54" s="82"/>
      <c r="H54" s="82"/>
      <c r="I54" s="82"/>
    </row>
    <row r="55" spans="2:9" x14ac:dyDescent="0.3">
      <c r="B55" s="82"/>
      <c r="C55" s="82"/>
      <c r="D55" s="82"/>
      <c r="E55" s="82"/>
      <c r="F55" s="82"/>
      <c r="G55" s="82"/>
      <c r="H55" s="82"/>
      <c r="I55" s="82"/>
    </row>
    <row r="56" spans="2:9" x14ac:dyDescent="0.3">
      <c r="B56" s="82"/>
      <c r="C56" s="82"/>
      <c r="D56" s="82"/>
      <c r="E56" s="82"/>
      <c r="F56" s="82"/>
      <c r="G56" s="82"/>
      <c r="H56" s="82"/>
      <c r="I56" s="82"/>
    </row>
    <row r="57" spans="2:9" x14ac:dyDescent="0.3">
      <c r="B57" s="82"/>
      <c r="C57" s="82"/>
      <c r="D57" s="82"/>
      <c r="E57" s="82"/>
      <c r="F57" s="82"/>
      <c r="G57" s="82"/>
      <c r="H57" s="82"/>
      <c r="I57" s="82"/>
    </row>
    <row r="58" spans="2:9" x14ac:dyDescent="0.3">
      <c r="B58" s="82"/>
      <c r="C58" s="82"/>
      <c r="D58" s="82"/>
      <c r="E58" s="82"/>
      <c r="F58" s="82"/>
      <c r="G58" s="82"/>
      <c r="H58" s="82"/>
      <c r="I58" s="82"/>
    </row>
    <row r="59" spans="2:9" x14ac:dyDescent="0.3">
      <c r="B59" s="82"/>
      <c r="C59" s="82"/>
      <c r="D59" s="82"/>
      <c r="E59" s="82"/>
      <c r="F59" s="82"/>
      <c r="G59" s="82"/>
      <c r="H59" s="82"/>
      <c r="I59" s="82"/>
    </row>
    <row r="60" spans="2:9" x14ac:dyDescent="0.3">
      <c r="B60" s="82"/>
      <c r="C60" s="82"/>
      <c r="D60" s="82"/>
      <c r="E60" s="82"/>
      <c r="F60" s="82"/>
      <c r="G60" s="82"/>
      <c r="H60" s="82"/>
      <c r="I60" s="82"/>
    </row>
    <row r="61" spans="2:9" x14ac:dyDescent="0.3">
      <c r="B61" s="82"/>
      <c r="C61" s="82"/>
      <c r="D61" s="82"/>
      <c r="E61" s="82"/>
      <c r="F61" s="82"/>
      <c r="G61" s="82"/>
      <c r="H61" s="82"/>
      <c r="I61" s="82"/>
    </row>
    <row r="62" spans="2:9" x14ac:dyDescent="0.3">
      <c r="B62" s="82"/>
      <c r="C62" s="82"/>
      <c r="D62" s="82"/>
      <c r="E62" s="82"/>
      <c r="F62" s="82"/>
      <c r="G62" s="82"/>
      <c r="H62" s="82"/>
      <c r="I62" s="82"/>
    </row>
    <row r="63" spans="2:9" x14ac:dyDescent="0.3">
      <c r="B63" s="82"/>
      <c r="C63" s="82"/>
      <c r="D63" s="82"/>
      <c r="E63" s="82"/>
      <c r="F63" s="82"/>
      <c r="G63" s="82"/>
      <c r="H63" s="82"/>
      <c r="I63" s="82"/>
    </row>
    <row r="64" spans="2:9" x14ac:dyDescent="0.3">
      <c r="B64" s="82"/>
      <c r="C64" s="82"/>
      <c r="D64" s="82"/>
      <c r="E64" s="82"/>
      <c r="F64" s="82"/>
      <c r="G64" s="82"/>
      <c r="H64" s="82"/>
      <c r="I64" s="82"/>
    </row>
    <row r="65" spans="2:9" x14ac:dyDescent="0.3">
      <c r="B65" s="82"/>
      <c r="C65" s="82"/>
      <c r="D65" s="82"/>
      <c r="E65" s="82"/>
      <c r="F65" s="82"/>
      <c r="G65" s="82"/>
      <c r="H65" s="82"/>
      <c r="I65" s="82"/>
    </row>
    <row r="66" spans="2:9" x14ac:dyDescent="0.3">
      <c r="B66" s="82"/>
      <c r="C66" s="82"/>
      <c r="D66" s="82"/>
      <c r="E66" s="82"/>
      <c r="F66" s="82"/>
      <c r="G66" s="82"/>
      <c r="H66" s="82"/>
      <c r="I66" s="82"/>
    </row>
    <row r="67" spans="2:9" x14ac:dyDescent="0.3">
      <c r="B67" s="82"/>
      <c r="C67" s="82"/>
      <c r="D67" s="82"/>
      <c r="E67" s="82"/>
      <c r="F67" s="82"/>
      <c r="G67" s="82"/>
      <c r="H67" s="82"/>
      <c r="I67" s="82"/>
    </row>
    <row r="68" spans="2:9" x14ac:dyDescent="0.3">
      <c r="B68" s="82"/>
      <c r="C68" s="82"/>
      <c r="D68" s="82"/>
      <c r="E68" s="82"/>
      <c r="F68" s="82"/>
      <c r="G68" s="82"/>
      <c r="H68" s="82"/>
      <c r="I68" s="82"/>
    </row>
    <row r="69" spans="2:9" x14ac:dyDescent="0.3">
      <c r="B69" s="82"/>
      <c r="C69" s="82"/>
      <c r="D69" s="82"/>
      <c r="E69" s="82"/>
      <c r="F69" s="82"/>
      <c r="G69" s="82"/>
      <c r="H69" s="82"/>
      <c r="I69" s="82"/>
    </row>
    <row r="70" spans="2:9" x14ac:dyDescent="0.3">
      <c r="B70" s="82"/>
      <c r="C70" s="82"/>
      <c r="D70" s="82"/>
      <c r="E70" s="82"/>
      <c r="F70" s="82"/>
      <c r="G70" s="82"/>
      <c r="H70" s="82"/>
      <c r="I70" s="82"/>
    </row>
    <row r="71" spans="2:9" x14ac:dyDescent="0.3">
      <c r="B71" s="82"/>
      <c r="C71" s="82"/>
      <c r="D71" s="82"/>
      <c r="E71" s="82"/>
      <c r="F71" s="82"/>
      <c r="G71" s="82"/>
      <c r="H71" s="82"/>
      <c r="I71" s="82"/>
    </row>
    <row r="72" spans="2:9" x14ac:dyDescent="0.3">
      <c r="B72" s="82"/>
      <c r="C72" s="82"/>
      <c r="D72" s="82"/>
      <c r="E72" s="82"/>
      <c r="F72" s="82"/>
      <c r="G72" s="82"/>
      <c r="H72" s="82"/>
      <c r="I72" s="82"/>
    </row>
    <row r="73" spans="2:9" x14ac:dyDescent="0.3">
      <c r="B73" s="82"/>
      <c r="C73" s="82"/>
      <c r="D73" s="82"/>
      <c r="E73" s="82"/>
      <c r="F73" s="82"/>
      <c r="G73" s="82"/>
      <c r="H73" s="82"/>
      <c r="I73" s="82"/>
    </row>
    <row r="74" spans="2:9" x14ac:dyDescent="0.3">
      <c r="B74" s="82"/>
      <c r="C74" s="82"/>
      <c r="D74" s="82"/>
      <c r="E74" s="82"/>
      <c r="F74" s="82"/>
      <c r="G74" s="82"/>
      <c r="H74" s="82"/>
      <c r="I74" s="82"/>
    </row>
    <row r="75" spans="2:9" x14ac:dyDescent="0.3">
      <c r="B75" s="82"/>
      <c r="C75" s="82"/>
      <c r="D75" s="82"/>
      <c r="E75" s="82"/>
      <c r="F75" s="82"/>
      <c r="G75" s="82"/>
      <c r="H75" s="82"/>
      <c r="I75" s="82"/>
    </row>
    <row r="76" spans="2:9" x14ac:dyDescent="0.3">
      <c r="B76" s="82"/>
      <c r="C76" s="82"/>
      <c r="D76" s="82"/>
      <c r="E76" s="82"/>
      <c r="F76" s="82"/>
      <c r="G76" s="82"/>
      <c r="H76" s="82"/>
      <c r="I76" s="82"/>
    </row>
    <row r="77" spans="2:9" x14ac:dyDescent="0.3">
      <c r="B77" s="82"/>
      <c r="C77" s="82"/>
      <c r="D77" s="82"/>
      <c r="E77" s="82"/>
      <c r="F77" s="82"/>
      <c r="G77" s="82"/>
      <c r="H77" s="82"/>
      <c r="I77" s="82"/>
    </row>
    <row r="78" spans="2:9" x14ac:dyDescent="0.3">
      <c r="B78" s="82"/>
      <c r="C78" s="82"/>
      <c r="D78" s="82"/>
      <c r="E78" s="82"/>
      <c r="F78" s="82"/>
      <c r="G78" s="82"/>
      <c r="H78" s="82"/>
      <c r="I78" s="82"/>
    </row>
    <row r="79" spans="2:9" x14ac:dyDescent="0.3">
      <c r="B79" s="82"/>
      <c r="C79" s="82"/>
      <c r="D79" s="82"/>
      <c r="E79" s="82"/>
      <c r="F79" s="82"/>
      <c r="G79" s="82"/>
      <c r="H79" s="82"/>
      <c r="I79" s="82"/>
    </row>
    <row r="80" spans="2:9" x14ac:dyDescent="0.3">
      <c r="B80" s="82"/>
      <c r="C80" s="82"/>
      <c r="D80" s="82"/>
      <c r="E80" s="82"/>
      <c r="F80" s="82"/>
      <c r="G80" s="82"/>
      <c r="H80" s="82"/>
      <c r="I80" s="82"/>
    </row>
    <row r="81" spans="2:9" x14ac:dyDescent="0.3">
      <c r="B81" s="82"/>
      <c r="C81" s="82"/>
      <c r="D81" s="82"/>
      <c r="E81" s="82"/>
      <c r="F81" s="82"/>
      <c r="G81" s="82"/>
      <c r="H81" s="82"/>
      <c r="I81" s="82"/>
    </row>
    <row r="82" spans="2:9" x14ac:dyDescent="0.3">
      <c r="B82" s="82"/>
      <c r="C82" s="82"/>
      <c r="D82" s="82"/>
      <c r="E82" s="82"/>
      <c r="F82" s="82"/>
      <c r="G82" s="82"/>
      <c r="H82" s="82"/>
      <c r="I82" s="82"/>
    </row>
    <row r="83" spans="2:9" x14ac:dyDescent="0.3">
      <c r="B83" s="82"/>
      <c r="C83" s="82"/>
      <c r="D83" s="82"/>
      <c r="E83" s="82"/>
      <c r="F83" s="82"/>
      <c r="G83" s="82"/>
      <c r="H83" s="82"/>
      <c r="I83" s="82"/>
    </row>
    <row r="84" spans="2:9" x14ac:dyDescent="0.3">
      <c r="B84" s="82"/>
      <c r="C84" s="82"/>
      <c r="D84" s="82"/>
      <c r="E84" s="82"/>
      <c r="F84" s="82"/>
      <c r="G84" s="82"/>
      <c r="H84" s="82"/>
      <c r="I84" s="82"/>
    </row>
    <row r="85" spans="2:9" x14ac:dyDescent="0.3">
      <c r="B85" s="82"/>
      <c r="C85" s="82"/>
      <c r="D85" s="82"/>
      <c r="E85" s="82"/>
      <c r="F85" s="82"/>
      <c r="G85" s="82"/>
      <c r="H85" s="82"/>
      <c r="I85" s="82"/>
    </row>
    <row r="86" spans="2:9" x14ac:dyDescent="0.3">
      <c r="B86" s="82"/>
      <c r="C86" s="82"/>
      <c r="D86" s="82"/>
      <c r="E86" s="82"/>
      <c r="F86" s="82"/>
      <c r="G86" s="82"/>
      <c r="H86" s="82"/>
      <c r="I86" s="82"/>
    </row>
    <row r="87" spans="2:9" x14ac:dyDescent="0.3">
      <c r="B87" s="82"/>
      <c r="C87" s="82"/>
      <c r="D87" s="82"/>
      <c r="E87" s="82"/>
      <c r="F87" s="82"/>
      <c r="G87" s="82"/>
      <c r="H87" s="82"/>
      <c r="I87" s="82"/>
    </row>
    <row r="88" spans="2:9" x14ac:dyDescent="0.3">
      <c r="B88" s="82"/>
      <c r="C88" s="82"/>
      <c r="D88" s="82"/>
      <c r="E88" s="82"/>
      <c r="F88" s="82"/>
      <c r="G88" s="82"/>
      <c r="H88" s="82"/>
      <c r="I88" s="82"/>
    </row>
    <row r="89" spans="2:9" x14ac:dyDescent="0.3">
      <c r="B89" s="82"/>
      <c r="C89" s="82"/>
      <c r="D89" s="82"/>
      <c r="E89" s="82"/>
      <c r="F89" s="82"/>
      <c r="G89" s="82"/>
      <c r="H89" s="82"/>
      <c r="I89" s="82"/>
    </row>
    <row r="90" spans="2:9" x14ac:dyDescent="0.3">
      <c r="B90" s="82"/>
      <c r="C90" s="82"/>
      <c r="D90" s="82"/>
      <c r="E90" s="82"/>
      <c r="F90" s="82"/>
      <c r="G90" s="82"/>
      <c r="H90" s="82"/>
      <c r="I90" s="82"/>
    </row>
    <row r="91" spans="2:9" x14ac:dyDescent="0.3">
      <c r="B91" s="82"/>
      <c r="C91" s="82"/>
      <c r="D91" s="82"/>
      <c r="E91" s="82"/>
      <c r="F91" s="82"/>
      <c r="G91" s="82"/>
      <c r="H91" s="82"/>
      <c r="I91" s="8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60"/>
  <sheetViews>
    <sheetView zoomScale="80" zoomScaleNormal="80" workbookViewId="0">
      <selection activeCell="G33" sqref="G33"/>
    </sheetView>
  </sheetViews>
  <sheetFormatPr defaultColWidth="8.85546875" defaultRowHeight="17.25" x14ac:dyDescent="0.3"/>
  <cols>
    <col min="1" max="1" width="8.85546875" style="26"/>
    <col min="2" max="2" width="45.5703125" style="26" customWidth="1"/>
    <col min="3" max="3" width="22.7109375" style="26" customWidth="1"/>
    <col min="4" max="4" width="22.42578125" style="26" customWidth="1"/>
    <col min="5" max="16384" width="8.85546875" style="26"/>
  </cols>
  <sheetData>
    <row r="1" spans="2:4" x14ac:dyDescent="0.3">
      <c r="B1" s="23"/>
      <c r="C1" s="79" t="s">
        <v>125</v>
      </c>
      <c r="D1" s="79" t="s">
        <v>125</v>
      </c>
    </row>
    <row r="2" spans="2:4" x14ac:dyDescent="0.3">
      <c r="B2" s="23"/>
      <c r="C2" s="77">
        <v>45292</v>
      </c>
      <c r="D2" s="77">
        <v>44927</v>
      </c>
    </row>
    <row r="3" spans="2:4" x14ac:dyDescent="0.3">
      <c r="B3" s="23"/>
      <c r="C3" s="77">
        <v>45657</v>
      </c>
      <c r="D3" s="77">
        <v>45291</v>
      </c>
    </row>
    <row r="4" spans="2:4" x14ac:dyDescent="0.3">
      <c r="B4" s="59"/>
      <c r="C4" s="76" t="s">
        <v>133</v>
      </c>
      <c r="D4" s="76" t="s">
        <v>134</v>
      </c>
    </row>
    <row r="5" spans="2:4" x14ac:dyDescent="0.3">
      <c r="B5" s="23" t="s">
        <v>40</v>
      </c>
      <c r="C5" s="37">
        <v>463998870</v>
      </c>
      <c r="D5" s="37">
        <v>213307154</v>
      </c>
    </row>
    <row r="6" spans="2:4" x14ac:dyDescent="0.3">
      <c r="B6" s="23"/>
      <c r="C6" s="35"/>
      <c r="D6" s="24"/>
    </row>
    <row r="7" spans="2:4" x14ac:dyDescent="0.3">
      <c r="B7" s="27" t="s">
        <v>74</v>
      </c>
      <c r="C7" s="35"/>
      <c r="D7" s="24"/>
    </row>
    <row r="8" spans="2:4" x14ac:dyDescent="0.3">
      <c r="B8" s="28"/>
      <c r="C8" s="36"/>
      <c r="D8" s="29"/>
    </row>
    <row r="9" spans="2:4" x14ac:dyDescent="0.3">
      <c r="B9" s="28" t="s">
        <v>26</v>
      </c>
      <c r="C9" s="45">
        <v>522777473</v>
      </c>
      <c r="D9" s="45">
        <v>482115949</v>
      </c>
    </row>
    <row r="10" spans="2:4" ht="34.5" x14ac:dyDescent="0.3">
      <c r="B10" s="28" t="s">
        <v>75</v>
      </c>
      <c r="C10" s="45">
        <v>181501</v>
      </c>
      <c r="D10" s="45">
        <v>-123138</v>
      </c>
    </row>
    <row r="11" spans="2:4" x14ac:dyDescent="0.3">
      <c r="B11" s="28" t="s">
        <v>76</v>
      </c>
      <c r="C11" s="45">
        <v>-18602405</v>
      </c>
      <c r="D11" s="45">
        <v>2858113</v>
      </c>
    </row>
    <row r="12" spans="2:4" ht="51.75" x14ac:dyDescent="0.3">
      <c r="B12" s="28" t="s">
        <v>117</v>
      </c>
      <c r="C12" s="45">
        <v>-105360400</v>
      </c>
      <c r="D12" s="45">
        <v>-113957081</v>
      </c>
    </row>
    <row r="13" spans="2:4" ht="34.5" x14ac:dyDescent="0.3">
      <c r="B13" s="28" t="s">
        <v>77</v>
      </c>
      <c r="C13" s="45">
        <v>-127698456</v>
      </c>
      <c r="D13" s="45">
        <v>-145223075</v>
      </c>
    </row>
    <row r="14" spans="2:4" x14ac:dyDescent="0.3">
      <c r="B14" s="28" t="s">
        <v>78</v>
      </c>
      <c r="C14" s="45">
        <v>1434719</v>
      </c>
      <c r="D14" s="45">
        <v>126282</v>
      </c>
    </row>
    <row r="15" spans="2:4" x14ac:dyDescent="0.3">
      <c r="B15" s="58" t="s">
        <v>116</v>
      </c>
      <c r="C15" s="45">
        <v>11034501</v>
      </c>
      <c r="D15" s="45">
        <v>8499713</v>
      </c>
    </row>
    <row r="16" spans="2:4" x14ac:dyDescent="0.3">
      <c r="B16" s="58" t="s">
        <v>79</v>
      </c>
      <c r="C16" s="45">
        <v>-5782554</v>
      </c>
      <c r="D16" s="45">
        <v>109399125</v>
      </c>
    </row>
    <row r="17" spans="2:4" x14ac:dyDescent="0.3">
      <c r="B17" s="72" t="s">
        <v>130</v>
      </c>
      <c r="C17" s="45">
        <v>2903726</v>
      </c>
      <c r="D17" s="45">
        <v>12567496</v>
      </c>
    </row>
    <row r="18" spans="2:4" ht="34.5" x14ac:dyDescent="0.3">
      <c r="B18" s="72" t="s">
        <v>131</v>
      </c>
      <c r="C18" s="45">
        <v>7912950</v>
      </c>
      <c r="D18" s="45">
        <v>7229380</v>
      </c>
    </row>
    <row r="19" spans="2:4" x14ac:dyDescent="0.3">
      <c r="B19" s="28" t="s">
        <v>80</v>
      </c>
      <c r="C19" s="45">
        <v>-71593278</v>
      </c>
      <c r="D19" s="45">
        <v>-58852437</v>
      </c>
    </row>
    <row r="20" spans="2:4" x14ac:dyDescent="0.3">
      <c r="B20" s="28" t="s">
        <v>81</v>
      </c>
      <c r="C20" s="45">
        <v>157012400</v>
      </c>
      <c r="D20" s="45">
        <v>103655823</v>
      </c>
    </row>
    <row r="21" spans="2:4" ht="34.5" x14ac:dyDescent="0.3">
      <c r="B21" s="28" t="s">
        <v>118</v>
      </c>
      <c r="C21" s="45">
        <v>-9426022</v>
      </c>
      <c r="D21" s="45">
        <v>8768915</v>
      </c>
    </row>
    <row r="22" spans="2:4" x14ac:dyDescent="0.3">
      <c r="B22" s="28" t="s">
        <v>82</v>
      </c>
      <c r="C22" s="45">
        <v>-143802</v>
      </c>
      <c r="D22" s="45">
        <v>-330244</v>
      </c>
    </row>
    <row r="23" spans="2:4" ht="34.5" x14ac:dyDescent="0.3">
      <c r="B23" s="23" t="s">
        <v>83</v>
      </c>
      <c r="C23" s="44">
        <f>SUM(C5:C22)</f>
        <v>828649223</v>
      </c>
      <c r="D23" s="44">
        <f>SUM(D5:D22)</f>
        <v>630041975</v>
      </c>
    </row>
    <row r="24" spans="2:4" x14ac:dyDescent="0.3">
      <c r="B24" s="23" t="s">
        <v>84</v>
      </c>
      <c r="C24" s="25"/>
      <c r="D24" s="25"/>
    </row>
    <row r="25" spans="2:4" x14ac:dyDescent="0.3">
      <c r="B25" s="28"/>
      <c r="C25" s="31"/>
      <c r="D25" s="31"/>
    </row>
    <row r="26" spans="2:4" ht="34.5" x14ac:dyDescent="0.3">
      <c r="B26" s="28" t="s">
        <v>85</v>
      </c>
      <c r="C26" s="85">
        <v>-142582439</v>
      </c>
      <c r="D26" s="85">
        <v>-119184119</v>
      </c>
    </row>
    <row r="27" spans="2:4" x14ac:dyDescent="0.3">
      <c r="B27" s="28" t="s">
        <v>86</v>
      </c>
      <c r="C27" s="85">
        <v>58919574</v>
      </c>
      <c r="D27" s="45">
        <v>20665143</v>
      </c>
    </row>
    <row r="28" spans="2:4" ht="34.5" x14ac:dyDescent="0.3">
      <c r="B28" s="28" t="s">
        <v>87</v>
      </c>
      <c r="C28" s="45">
        <v>132545144</v>
      </c>
      <c r="D28" s="45">
        <v>71559984</v>
      </c>
    </row>
    <row r="29" spans="2:4" x14ac:dyDescent="0.3">
      <c r="B29" s="23" t="s">
        <v>88</v>
      </c>
      <c r="C29" s="39">
        <f>C23+C26+C27+C28</f>
        <v>877531502</v>
      </c>
      <c r="D29" s="39">
        <f>D23+D26+D27+D28</f>
        <v>603082983</v>
      </c>
    </row>
    <row r="30" spans="2:4" x14ac:dyDescent="0.3">
      <c r="B30" s="23"/>
      <c r="C30" s="35"/>
      <c r="D30" s="24"/>
    </row>
    <row r="31" spans="2:4" x14ac:dyDescent="0.3">
      <c r="B31" s="28" t="s">
        <v>106</v>
      </c>
      <c r="C31" s="45">
        <v>-138539074</v>
      </c>
      <c r="D31" s="45">
        <v>-128149986</v>
      </c>
    </row>
    <row r="32" spans="2:4" x14ac:dyDescent="0.3">
      <c r="B32" s="28" t="s">
        <v>89</v>
      </c>
      <c r="C32" s="38">
        <v>12016994</v>
      </c>
      <c r="D32" s="33">
        <v>4317150</v>
      </c>
    </row>
    <row r="33" spans="2:4" x14ac:dyDescent="0.3">
      <c r="B33" s="28" t="s">
        <v>90</v>
      </c>
      <c r="C33" s="45">
        <v>-35637362</v>
      </c>
      <c r="D33" s="45">
        <v>-80998142</v>
      </c>
    </row>
    <row r="34" spans="2:4" x14ac:dyDescent="0.3">
      <c r="B34" s="23" t="s">
        <v>91</v>
      </c>
      <c r="C34" s="35"/>
      <c r="D34" s="24"/>
    </row>
    <row r="35" spans="2:4" x14ac:dyDescent="0.3">
      <c r="B35" s="23" t="s">
        <v>92</v>
      </c>
      <c r="C35" s="42">
        <f>SUM(C29:C34)</f>
        <v>715372060</v>
      </c>
      <c r="D35" s="47">
        <f>SUM(D29:D34)</f>
        <v>398252005</v>
      </c>
    </row>
    <row r="36" spans="2:4" x14ac:dyDescent="0.3">
      <c r="B36" s="28"/>
      <c r="C36" s="35"/>
      <c r="D36" s="24"/>
    </row>
    <row r="37" spans="2:4" x14ac:dyDescent="0.3">
      <c r="B37" s="23" t="s">
        <v>93</v>
      </c>
      <c r="C37" s="34"/>
      <c r="D37" s="23"/>
    </row>
    <row r="38" spans="2:4" x14ac:dyDescent="0.3">
      <c r="B38" s="48"/>
      <c r="C38" s="34"/>
      <c r="D38" s="23"/>
    </row>
    <row r="39" spans="2:4" ht="34.5" x14ac:dyDescent="0.3">
      <c r="B39" s="30" t="s">
        <v>109</v>
      </c>
      <c r="C39" s="45">
        <v>-1756953537</v>
      </c>
      <c r="D39" s="45">
        <v>-236079044</v>
      </c>
    </row>
    <row r="40" spans="2:4" ht="34.5" x14ac:dyDescent="0.3">
      <c r="B40" s="30" t="s">
        <v>108</v>
      </c>
      <c r="C40" s="45">
        <v>-18793021</v>
      </c>
      <c r="D40" s="45">
        <v>-12568022</v>
      </c>
    </row>
    <row r="41" spans="2:4" x14ac:dyDescent="0.3">
      <c r="B41" s="26" t="s">
        <v>94</v>
      </c>
      <c r="C41" s="45">
        <v>110457</v>
      </c>
      <c r="D41" s="45">
        <v>263918</v>
      </c>
    </row>
    <row r="42" spans="2:4" ht="34.5" x14ac:dyDescent="0.3">
      <c r="B42" s="28" t="s">
        <v>107</v>
      </c>
      <c r="C42" s="46">
        <v>259484584</v>
      </c>
      <c r="D42" s="46">
        <v>4477340</v>
      </c>
    </row>
    <row r="43" spans="2:4" x14ac:dyDescent="0.3">
      <c r="B43" s="67"/>
      <c r="C43" s="46"/>
      <c r="D43" s="46"/>
    </row>
    <row r="44" spans="2:4" ht="34.5" x14ac:dyDescent="0.3">
      <c r="B44" s="23" t="s">
        <v>124</v>
      </c>
      <c r="C44" s="43">
        <f>SUM(C39:C42)</f>
        <v>-1516151517</v>
      </c>
      <c r="D44" s="43">
        <f>SUM(D39:D42)</f>
        <v>-243905808</v>
      </c>
    </row>
    <row r="45" spans="2:4" x14ac:dyDescent="0.3">
      <c r="B45" s="23" t="s">
        <v>122</v>
      </c>
    </row>
    <row r="46" spans="2:4" ht="34.5" x14ac:dyDescent="0.3">
      <c r="B46" s="23" t="s">
        <v>112</v>
      </c>
      <c r="C46" s="59"/>
      <c r="D46" s="45"/>
    </row>
    <row r="47" spans="2:4" x14ac:dyDescent="0.3">
      <c r="B47" s="28" t="s">
        <v>95</v>
      </c>
      <c r="C47" s="45">
        <v>-148091008</v>
      </c>
      <c r="D47" s="45">
        <v>-136659385</v>
      </c>
    </row>
    <row r="48" spans="2:4" ht="34.5" x14ac:dyDescent="0.3">
      <c r="B48" s="28" t="s">
        <v>96</v>
      </c>
      <c r="C48" s="45">
        <v>2174192</v>
      </c>
      <c r="D48" s="45">
        <v>175431456</v>
      </c>
    </row>
    <row r="49" spans="2:4" x14ac:dyDescent="0.3">
      <c r="B49" s="26" t="s">
        <v>123</v>
      </c>
      <c r="C49" s="45">
        <v>1417670000</v>
      </c>
      <c r="D49" s="45">
        <v>246610000</v>
      </c>
    </row>
    <row r="50" spans="2:4" x14ac:dyDescent="0.3">
      <c r="B50" s="28" t="s">
        <v>97</v>
      </c>
      <c r="C50" s="45">
        <v>-51106578</v>
      </c>
      <c r="D50" s="45">
        <v>-13182770</v>
      </c>
    </row>
    <row r="51" spans="2:4" x14ac:dyDescent="0.3">
      <c r="B51" s="28" t="s">
        <v>98</v>
      </c>
      <c r="C51" s="84">
        <v>-66079699</v>
      </c>
      <c r="D51" s="84">
        <v>-132399008</v>
      </c>
    </row>
    <row r="52" spans="2:4" x14ac:dyDescent="0.3">
      <c r="C52" s="45"/>
      <c r="D52" s="45"/>
    </row>
    <row r="53" spans="2:4" x14ac:dyDescent="0.3">
      <c r="B53" s="23" t="s">
        <v>99</v>
      </c>
      <c r="C53" s="43">
        <f>SUM(C47:C51)</f>
        <v>1154566907</v>
      </c>
      <c r="D53" s="43">
        <f>SUM(D47:D51)</f>
        <v>139800293</v>
      </c>
    </row>
    <row r="54" spans="2:4" x14ac:dyDescent="0.3">
      <c r="B54" s="23" t="s">
        <v>100</v>
      </c>
      <c r="C54" s="35"/>
      <c r="D54" s="24"/>
    </row>
    <row r="55" spans="2:4" x14ac:dyDescent="0.3">
      <c r="B55" s="40" t="s">
        <v>101</v>
      </c>
      <c r="C55" s="43">
        <f>C53+C44+C35</f>
        <v>353787450</v>
      </c>
      <c r="D55" s="43">
        <f>D53+D44+D35</f>
        <v>294146490</v>
      </c>
    </row>
    <row r="56" spans="2:4" x14ac:dyDescent="0.3">
      <c r="B56" s="23" t="s">
        <v>102</v>
      </c>
      <c r="C56" s="36"/>
      <c r="D56" s="29"/>
    </row>
    <row r="57" spans="2:4" x14ac:dyDescent="0.3">
      <c r="B57" s="40" t="s">
        <v>103</v>
      </c>
      <c r="C57" s="44">
        <v>712813045</v>
      </c>
      <c r="D57" s="44">
        <v>418666555</v>
      </c>
    </row>
    <row r="58" spans="2:4" x14ac:dyDescent="0.3">
      <c r="B58" s="23" t="s">
        <v>104</v>
      </c>
      <c r="C58" s="25"/>
      <c r="D58" s="25"/>
    </row>
    <row r="59" spans="2:4" x14ac:dyDescent="0.3">
      <c r="B59" s="40" t="s">
        <v>103</v>
      </c>
      <c r="C59" s="32">
        <f>C55+C57</f>
        <v>1066600495</v>
      </c>
      <c r="D59" s="32">
        <f>D55+D57</f>
        <v>712813045</v>
      </c>
    </row>
    <row r="60" spans="2:4" x14ac:dyDescent="0.3">
      <c r="B60" s="41" t="s">
        <v>105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31122024-Ro </vt:lpstr>
      <vt:lpstr>Rez. Glob_31122024-Ro</vt:lpstr>
      <vt:lpstr>Capitaluri_31122024-Ro</vt:lpstr>
      <vt:lpstr>Flux de numerar_31122024-Ro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2025-02-27T10:30:49Z</dcterms:modified>
</cp:coreProperties>
</file>