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rezultate financiare\2025\Rezultate trim III 2025\Site\RO\"/>
    </mc:Choice>
  </mc:AlternateContent>
  <xr:revisionPtr revIDLastSave="0" documentId="8_{B13CEAC0-44D3-490C-A3A2-4C6F68CCDB5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 Poz.Fin. 30092025-Ro " sheetId="2" r:id="rId1"/>
    <sheet name="Rez. Glob_30092025-Ro" sheetId="3" r:id="rId2"/>
    <sheet name="Capitaluri_30092025-Ro" sheetId="4" r:id="rId3"/>
    <sheet name="Flux de numerar_30092025_Ro" sheetId="5" r:id="rId4"/>
  </sheets>
  <definedNames>
    <definedName name="_Hlk204413404" localSheetId="0">' Poz.Fin. 30092025-Ro '!#REF!</definedName>
    <definedName name="OLE_LINK12" localSheetId="0">' Poz.Fin. 30092025-Ro '!#REF!</definedName>
    <definedName name="OLE_LINK3" localSheetId="1">'Rez. Glob_30092025-Ro'!#REF!</definedName>
    <definedName name="OLE_LINK9" localSheetId="0">' Poz.Fin. 30092025-Ro 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5" l="1"/>
  <c r="C58" i="5" s="1"/>
  <c r="D52" i="5"/>
  <c r="C52" i="5"/>
  <c r="D42" i="5"/>
  <c r="C42" i="5"/>
  <c r="D33" i="5"/>
  <c r="D54" i="5" s="1"/>
  <c r="D58" i="5" s="1"/>
  <c r="C33" i="5"/>
  <c r="D24" i="5"/>
  <c r="C24" i="5"/>
  <c r="C33" i="3"/>
  <c r="B33" i="3"/>
  <c r="C10" i="3"/>
  <c r="C21" i="3" s="1"/>
  <c r="C28" i="3" s="1"/>
  <c r="C35" i="3" s="1"/>
  <c r="C39" i="3" s="1"/>
  <c r="C45" i="3" s="1"/>
  <c r="B10" i="3"/>
  <c r="B21" i="3" s="1"/>
  <c r="B28" i="3" s="1"/>
  <c r="B35" i="3" s="1"/>
  <c r="B39" i="3" s="1"/>
  <c r="B45" i="3" s="1"/>
  <c r="D55" i="2"/>
  <c r="D53" i="2"/>
  <c r="C53" i="2"/>
  <c r="D40" i="2"/>
  <c r="C40" i="2"/>
  <c r="C55" i="2" s="1"/>
  <c r="D33" i="2"/>
  <c r="D57" i="2" s="1"/>
  <c r="C33" i="2"/>
  <c r="D21" i="2"/>
  <c r="C21" i="2"/>
  <c r="D13" i="2"/>
  <c r="D23" i="2" s="1"/>
  <c r="C13" i="2"/>
  <c r="C23" i="2" s="1"/>
  <c r="C57" i="2" l="1"/>
</calcChain>
</file>

<file path=xl/sharedStrings.xml><?xml version="1.0" encoding="utf-8"?>
<sst xmlns="http://schemas.openxmlformats.org/spreadsheetml/2006/main" count="250" uniqueCount="154">
  <si>
    <t>30 septembrie 2025</t>
  </si>
  <si>
    <t>ACTIV</t>
  </si>
  <si>
    <t>Active imobilizate</t>
  </si>
  <si>
    <t>Imobilizări corporale</t>
  </si>
  <si>
    <t>Drepturi de utilizare a activelor luate in leasing</t>
  </si>
  <si>
    <t>Imobilizări necorporale</t>
  </si>
  <si>
    <t>Investiţii  în subsidiare</t>
  </si>
  <si>
    <t>Alte creanţe</t>
  </si>
  <si>
    <t xml:space="preserve">Impozit amânat </t>
  </si>
  <si>
    <t>Numerar restrictionat</t>
  </si>
  <si>
    <t>Active circulante</t>
  </si>
  <si>
    <t>Stocuri</t>
  </si>
  <si>
    <t xml:space="preserve">Creanţe comerciale </t>
  </si>
  <si>
    <t>Creanţe privind impozitul pe profit</t>
  </si>
  <si>
    <t>Numerar şi echivalent de numerar</t>
  </si>
  <si>
    <t>Total activ</t>
  </si>
  <si>
    <t>CAPITALURI PROPRII ŞI DATORII</t>
  </si>
  <si>
    <t>Capitaluri proprii</t>
  </si>
  <si>
    <t>Capital social</t>
  </si>
  <si>
    <t>Ajustări ale capitalului social la hiperinflaţie</t>
  </si>
  <si>
    <t>Primă de emisiune</t>
  </si>
  <si>
    <t>Alte rezerve</t>
  </si>
  <si>
    <t>Rezultatul reportat</t>
  </si>
  <si>
    <t>Datorii pe termen lung</t>
  </si>
  <si>
    <t>Imprumuturi pe termen lung</t>
  </si>
  <si>
    <t>Venituri înregistrate în avans</t>
  </si>
  <si>
    <t>Datorii aferente drepturilor de utilizare a activelor luate în leasing</t>
  </si>
  <si>
    <t>Provizion pentru beneficiile angajaţilor</t>
  </si>
  <si>
    <t>Datorii curente</t>
  </si>
  <si>
    <t>Împrumuturi pe termen Scurt</t>
  </si>
  <si>
    <t>Impozit curent de plată</t>
  </si>
  <si>
    <t xml:space="preserve">Datorii comerciale </t>
  </si>
  <si>
    <t>Alte datorii</t>
  </si>
  <si>
    <t>Datorii privind contractele cu clienţii</t>
  </si>
  <si>
    <t>Alte provizioane</t>
  </si>
  <si>
    <t>Total datorii</t>
  </si>
  <si>
    <t>Total capitaluri proprii şi datorii</t>
  </si>
  <si>
    <t>Perioada</t>
  </si>
  <si>
    <t>Venituri din activitatea de transport intern</t>
  </si>
  <si>
    <t>Alte venituri</t>
  </si>
  <si>
    <t>Venituri din exploatare inainte de activitatea de constructii conform cu IFRIC12 si echilibrare</t>
  </si>
  <si>
    <t>Amortizare</t>
  </si>
  <si>
    <t xml:space="preserve">Cheltuieli cu angajaţii </t>
  </si>
  <si>
    <t xml:space="preserve">Consum gaze SNT, materiale şi consumabile utilizate </t>
  </si>
  <si>
    <t>Cheltuieli cu redevenţe</t>
  </si>
  <si>
    <t>Întreţinere şi transport</t>
  </si>
  <si>
    <t>Impozite şi alte sume datorate statului</t>
  </si>
  <si>
    <t>Venituri/Cheltuieli cu provizionul pentru riscuri şi cheltuieli</t>
  </si>
  <si>
    <t>Pierdere/ (câştig) din deprecierea creanțelor</t>
  </si>
  <si>
    <t xml:space="preserve">Alte cheltuieli de exploatare </t>
  </si>
  <si>
    <t>Profit din exploatare inainte de activitatea de constructii conform cu IFRIC12</t>
  </si>
  <si>
    <t>Venituri din activitatea de echilibrare</t>
  </si>
  <si>
    <t>Cheltuieli din activitatea de echilibrare</t>
  </si>
  <si>
    <t>Venituri din activitatea de constructii conform cu IFRIC12</t>
  </si>
  <si>
    <t>Costul activelor construite conform cu IFRIC12</t>
  </si>
  <si>
    <t>Profit din exploatare</t>
  </si>
  <si>
    <t xml:space="preserve">Venituri din dobanzi </t>
  </si>
  <si>
    <t xml:space="preserve">Venituri financiare </t>
  </si>
  <si>
    <t xml:space="preserve">Cheltuieli financiare </t>
  </si>
  <si>
    <t>Venituri financiare, net</t>
  </si>
  <si>
    <t>Profit înainte de impozitare</t>
  </si>
  <si>
    <t xml:space="preserve">Cheltuiala cu impozitul pe profit </t>
  </si>
  <si>
    <t xml:space="preserve">Profit net aferent perioadei </t>
  </si>
  <si>
    <t xml:space="preserve">   </t>
  </si>
  <si>
    <t>Număr de acțiuni</t>
  </si>
  <si>
    <t>Rezultatul pe acţiune, de bază şi diluat (exprimat în lei pe acţiune)</t>
  </si>
  <si>
    <t>Câştigul/pierderea actuarială aferentă perioadei</t>
  </si>
  <si>
    <t>Rezultatul global total aferent perioadei</t>
  </si>
  <si>
    <t>Capital</t>
  </si>
  <si>
    <t>Ajustări ale</t>
  </si>
  <si>
    <t>Primă de</t>
  </si>
  <si>
    <r>
      <t xml:space="preserve">     Alte</t>
    </r>
    <r>
      <rPr>
        <b/>
        <u/>
        <sz val="11"/>
        <color theme="1"/>
        <rFont val="Segoe UI"/>
        <family val="2"/>
      </rPr>
      <t xml:space="preserve"> rezerve</t>
    </r>
  </si>
  <si>
    <r>
      <t xml:space="preserve">Rezerva </t>
    </r>
    <r>
      <rPr>
        <b/>
        <u/>
        <sz val="11"/>
        <color theme="1"/>
        <rFont val="Segoe UI"/>
        <family val="2"/>
      </rPr>
      <t>legală</t>
    </r>
  </si>
  <si>
    <r>
      <t xml:space="preserve">Rezervă profit </t>
    </r>
    <r>
      <rPr>
        <b/>
        <u/>
        <sz val="11"/>
        <color theme="1"/>
        <rFont val="Segoe UI"/>
        <family val="2"/>
      </rPr>
      <t>reinvestit</t>
    </r>
  </si>
  <si>
    <t>Rezultatul</t>
  </si>
  <si>
    <t>Total capitaluri</t>
  </si>
  <si>
    <t xml:space="preserve">              social</t>
  </si>
  <si>
    <r>
      <t>capitalului social pentru</t>
    </r>
    <r>
      <rPr>
        <b/>
        <u/>
        <sz val="11"/>
        <color theme="1"/>
        <rFont val="Segoe UI"/>
        <family val="2"/>
      </rPr>
      <t xml:space="preserve"> hiperinflatie</t>
    </r>
  </si>
  <si>
    <t xml:space="preserve"> emisiune</t>
  </si>
  <si>
    <t xml:space="preserve">       reportat</t>
  </si>
  <si>
    <t xml:space="preserve">               proprii</t>
  </si>
  <si>
    <t>Sold la 1 ianuarie 2024 (înainte de retratare) (nota 32)</t>
  </si>
  <si>
    <t>Efectul corectării erorilor contabile (nota 32)</t>
  </si>
  <si>
    <t>-</t>
  </si>
  <si>
    <t>Sold la 1 ianuarie 2024</t>
  </si>
  <si>
    <t>Elemente ale rezultatului global</t>
  </si>
  <si>
    <t>Profit net aferent perioadei (retratat-nota 32)*</t>
  </si>
  <si>
    <t>Câștig și pierdere actuarială</t>
  </si>
  <si>
    <t xml:space="preserve">Total alte elemente ale rezultatului global  </t>
  </si>
  <si>
    <t xml:space="preserve">                            -</t>
  </si>
  <si>
    <t xml:space="preserve">                          -</t>
  </si>
  <si>
    <t xml:space="preserve">                        -</t>
  </si>
  <si>
    <t xml:space="preserve">                       -</t>
  </si>
  <si>
    <t xml:space="preserve">                      -</t>
  </si>
  <si>
    <t>Rezultatul total global aferent perioadei</t>
  </si>
  <si>
    <t>Tranzacţii cu acţionarii:</t>
  </si>
  <si>
    <t>Dividende aferente anului 2023</t>
  </si>
  <si>
    <t xml:space="preserve">                             -</t>
  </si>
  <si>
    <t xml:space="preserve">                           -</t>
  </si>
  <si>
    <t xml:space="preserve">                     -</t>
  </si>
  <si>
    <t>Sold la 30 septembrie 2024 (retratat)*</t>
  </si>
  <si>
    <t>Profit net aferent perioadei</t>
  </si>
  <si>
    <t>Total alte elemente ale rezultatului global</t>
  </si>
  <si>
    <t>Majorare rezervă legală</t>
  </si>
  <si>
    <t xml:space="preserve">Constituire rezervă fiscală </t>
  </si>
  <si>
    <t xml:space="preserve">                         -</t>
  </si>
  <si>
    <t>Sold la 31 decembrie 2024 (auditat)</t>
  </si>
  <si>
    <t xml:space="preserve"> Constituire rezervă fiscală</t>
  </si>
  <si>
    <t>Dividende aferente anului 2024</t>
  </si>
  <si>
    <t>Sold la 30 septembrie 2025</t>
  </si>
  <si>
    <t>Ajustări pentru:</t>
  </si>
  <si>
    <t xml:space="preserve">Câştig/(pierdere) din cedarea de mijloace fixe </t>
  </si>
  <si>
    <t>Provizioane pentru beneficiile angajaţilor</t>
  </si>
  <si>
    <t>Ajustări pentru deprecierea investiţiilor</t>
  </si>
  <si>
    <t>Ajustări pentru deprecierea stocurilor</t>
  </si>
  <si>
    <t>Venituri din taxe de racordare, fonduri nerambursabile  și bunuri preluate cu titlu gratuit</t>
  </si>
  <si>
    <t>Pierdere din creanțe și debitori diverși</t>
  </si>
  <si>
    <t xml:space="preserve">Ajustări pentru deprecierea creanţelor </t>
  </si>
  <si>
    <t>Venituri din dobânzi</t>
  </si>
  <si>
    <t>Cheltuieli din dobânzi</t>
  </si>
  <si>
    <t>Ajustarea Creanței privind Acordul de Concesiune</t>
  </si>
  <si>
    <t>Efectul actualizarii provizionului pentru beneficiile acordate</t>
  </si>
  <si>
    <t>Efectul variaţiei ratelor de schimb asupra  altor elemente decât cele din exploatare</t>
  </si>
  <si>
    <t>Alte cheltuieli și venituri</t>
  </si>
  <si>
    <t>Profit din exploatare înainte de modificările în capitalul circulant</t>
  </si>
  <si>
    <t xml:space="preserve">(Creştere)/ descreştere creanţe comerciale şi alte creanţe </t>
  </si>
  <si>
    <t xml:space="preserve">(Creştere)/descreştere stocuri </t>
  </si>
  <si>
    <t xml:space="preserve">Creştere/(descreştere) datorii comerciale şi alte datorii </t>
  </si>
  <si>
    <t>Numerar generat din exploatare</t>
  </si>
  <si>
    <t>Impozit pe profit plătit</t>
  </si>
  <si>
    <t xml:space="preserve">Intrări de numerar net generat din </t>
  </si>
  <si>
    <t xml:space="preserve">   activitatea de exploatare</t>
  </si>
  <si>
    <t>Flux de trezorerie din activităţi de Investiţii</t>
  </si>
  <si>
    <t>Plăţi pentru achiziţia de imobilizări necorporale</t>
  </si>
  <si>
    <t>Plăţi pentru achiziţia de imobilizări corporale</t>
  </si>
  <si>
    <t>Incasări din cedarea de imobilizări corporale</t>
  </si>
  <si>
    <t>Investiții financiare/participații</t>
  </si>
  <si>
    <t>Dobânzi primite</t>
  </si>
  <si>
    <t>Numerar net utilizat în activităţi de Investiţii</t>
  </si>
  <si>
    <t>Flux de trezorerie din activităţi de   finanţare</t>
  </si>
  <si>
    <t>Trageri împrumuturi termen lung</t>
  </si>
  <si>
    <t>Rambursări împrumuturi termen lung</t>
  </si>
  <si>
    <t>Trageri/rambursări credit pentru capital de lucru</t>
  </si>
  <si>
    <t>Numerar din taxe de racordare şi fonduri nerambursabile</t>
  </si>
  <si>
    <t>Plăţi leasing (IFRS 16)</t>
  </si>
  <si>
    <t>Dobânzi plătite</t>
  </si>
  <si>
    <t>Dividende plătite</t>
  </si>
  <si>
    <t>Numerar net utilizat în activităţi de</t>
  </si>
  <si>
    <t xml:space="preserve">    finanţare</t>
  </si>
  <si>
    <t xml:space="preserve">Modificarea netă a numerarului şi </t>
  </si>
  <si>
    <t xml:space="preserve">   echivalentului de numerar</t>
  </si>
  <si>
    <t xml:space="preserve">Numerar şi echivalent de numerar </t>
  </si>
  <si>
    <t xml:space="preserve">   la început de an</t>
  </si>
  <si>
    <t xml:space="preserve">   la sfârşit de perioadă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</si>
</sst>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[$-418]d&quot; &quot;mmmm&quot; &quot;yyyy;@"/>
    <numFmt numFmtId="166" formatCode="#,##0.000_);\(#,##0.000\)"/>
  </numFmts>
  <fonts count="24" x14ac:knownFonts="1">
    <font>
      <sz val="11"/>
      <color theme="1"/>
      <name val="Calibri"/>
      <family val="2"/>
      <scheme val="minor"/>
    </font>
    <font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b/>
      <u/>
      <sz val="12"/>
      <name val="Segoe UI"/>
      <family val="2"/>
      <charset val="238"/>
    </font>
    <font>
      <b/>
      <sz val="10"/>
      <color theme="1"/>
      <name val="Georgia"/>
      <family val="1"/>
    </font>
    <font>
      <sz val="12"/>
      <color rgb="FF000000"/>
      <name val="Segoe UI"/>
      <family val="2"/>
      <charset val="238"/>
    </font>
    <font>
      <b/>
      <sz val="12"/>
      <color rgb="FF000000"/>
      <name val="Segoe UI"/>
      <family val="2"/>
      <charset val="238"/>
    </font>
    <font>
      <b/>
      <sz val="12"/>
      <color theme="1"/>
      <name val="Segoe UI"/>
      <family val="2"/>
    </font>
    <font>
      <b/>
      <u/>
      <sz val="12"/>
      <name val="Arial Narrow"/>
      <family val="2"/>
    </font>
    <font>
      <sz val="10"/>
      <color theme="1"/>
      <name val="Georgia"/>
      <family val="1"/>
    </font>
    <font>
      <sz val="12"/>
      <color theme="1"/>
      <name val="Segoe UI"/>
      <family val="2"/>
    </font>
    <font>
      <b/>
      <sz val="11"/>
      <color theme="1"/>
      <name val="Segoe UI"/>
      <family val="2"/>
    </font>
    <font>
      <b/>
      <u/>
      <sz val="11"/>
      <color theme="1"/>
      <name val="Segoe UI"/>
      <family val="2"/>
    </font>
    <font>
      <sz val="11"/>
      <color theme="1"/>
      <name val="Segoe UI"/>
      <family val="2"/>
    </font>
    <font>
      <b/>
      <u val="double"/>
      <sz val="11"/>
      <color theme="1"/>
      <name val="Segoe UI"/>
      <family val="2"/>
    </font>
    <font>
      <i/>
      <sz val="11"/>
      <color theme="1"/>
      <name val="Segoe UI"/>
      <family val="2"/>
    </font>
    <font>
      <u/>
      <sz val="11"/>
      <color theme="1"/>
      <name val="Segoe UI"/>
      <family val="2"/>
    </font>
    <font>
      <b/>
      <sz val="12"/>
      <color rgb="FF000000"/>
      <name val="Segoe UI"/>
      <family val="2"/>
    </font>
    <font>
      <i/>
      <sz val="12"/>
      <color theme="1"/>
      <name val="Segoe UI"/>
      <family val="2"/>
    </font>
    <font>
      <b/>
      <u/>
      <sz val="12"/>
      <color theme="1"/>
      <name val="Segoe UI"/>
      <family val="2"/>
    </font>
    <font>
      <u/>
      <sz val="12"/>
      <color theme="1"/>
      <name val="Segoe UI"/>
      <family val="2"/>
    </font>
    <font>
      <b/>
      <sz val="12"/>
      <name val="Segoe UI"/>
      <family val="2"/>
    </font>
    <font>
      <b/>
      <u val="double"/>
      <sz val="12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3" fontId="1" fillId="0" borderId="0" xfId="0" applyNumberFormat="1" applyFont="1" applyFill="1"/>
    <xf numFmtId="0" fontId="2" fillId="0" borderId="0" xfId="0" applyFont="1"/>
    <xf numFmtId="0" fontId="3" fillId="0" borderId="0" xfId="0" applyFont="1" applyAlignment="1">
      <alignment wrapText="1"/>
    </xf>
    <xf numFmtId="165" fontId="4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wrapText="1"/>
    </xf>
    <xf numFmtId="3" fontId="1" fillId="0" borderId="0" xfId="0" applyNumberFormat="1" applyFont="1" applyFill="1" applyAlignment="1">
      <alignment horizontal="right"/>
    </xf>
    <xf numFmtId="0" fontId="6" fillId="0" borderId="0" xfId="0" applyFont="1" applyAlignment="1">
      <alignment wrapText="1"/>
    </xf>
    <xf numFmtId="164" fontId="1" fillId="0" borderId="0" xfId="0" applyNumberFormat="1" applyFont="1" applyFill="1" applyAlignment="1">
      <alignment horizontal="right" wrapText="1"/>
    </xf>
    <xf numFmtId="3" fontId="3" fillId="0" borderId="3" xfId="0" applyNumberFormat="1" applyFont="1" applyFill="1" applyBorder="1" applyAlignment="1">
      <alignment horizontal="right" wrapText="1"/>
    </xf>
    <xf numFmtId="3" fontId="7" fillId="0" borderId="3" xfId="0" applyNumberFormat="1" applyFont="1" applyFill="1" applyBorder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3" fontId="7" fillId="0" borderId="4" xfId="0" applyNumberFormat="1" applyFont="1" applyFill="1" applyBorder="1" applyAlignment="1">
      <alignment horizontal="right" wrapText="1"/>
    </xf>
    <xf numFmtId="0" fontId="7" fillId="0" borderId="0" xfId="0" applyFont="1" applyAlignment="1">
      <alignment wrapText="1"/>
    </xf>
    <xf numFmtId="3" fontId="7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7" fontId="2" fillId="0" borderId="0" xfId="0" applyNumberFormat="1" applyFont="1" applyFill="1"/>
    <xf numFmtId="37" fontId="8" fillId="0" borderId="1" xfId="0" applyNumberFormat="1" applyFont="1" applyFill="1" applyBorder="1" applyAlignment="1">
      <alignment horizontal="right"/>
    </xf>
    <xf numFmtId="14" fontId="9" fillId="0" borderId="0" xfId="0" applyNumberFormat="1" applyFont="1" applyFill="1" applyAlignment="1">
      <alignment horizontal="right" wrapText="1"/>
    </xf>
    <xf numFmtId="0" fontId="3" fillId="0" borderId="0" xfId="0" applyFont="1" applyAlignment="1">
      <alignment vertical="top" wrapText="1"/>
    </xf>
    <xf numFmtId="37" fontId="8" fillId="0" borderId="2" xfId="0" applyNumberFormat="1" applyFont="1" applyFill="1" applyBorder="1" applyAlignment="1">
      <alignment horizontal="right"/>
    </xf>
    <xf numFmtId="37" fontId="8" fillId="0" borderId="3" xfId="0" applyNumberFormat="1" applyFont="1" applyFill="1" applyBorder="1"/>
    <xf numFmtId="0" fontId="1" fillId="0" borderId="0" xfId="0" applyFont="1" applyAlignment="1">
      <alignment vertical="top" wrapText="1"/>
    </xf>
    <xf numFmtId="39" fontId="2" fillId="0" borderId="0" xfId="0" applyNumberFormat="1" applyFont="1" applyFill="1" applyAlignment="1">
      <alignment horizontal="righ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right" vertical="center" wrapText="1"/>
    </xf>
    <xf numFmtId="37" fontId="11" fillId="0" borderId="0" xfId="0" applyNumberFormat="1" applyFont="1" applyFill="1"/>
    <xf numFmtId="166" fontId="2" fillId="0" borderId="0" xfId="0" applyNumberFormat="1" applyFont="1" applyFill="1"/>
    <xf numFmtId="0" fontId="12" fillId="0" borderId="0" xfId="0" applyFont="1" applyAlignment="1">
      <alignment horizontal="right" vertical="center" wrapText="1"/>
    </xf>
    <xf numFmtId="0" fontId="14" fillId="0" borderId="0" xfId="0" applyFont="1"/>
    <xf numFmtId="0" fontId="13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5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37" fontId="2" fillId="0" borderId="0" xfId="0" applyNumberFormat="1" applyFont="1" applyFill="1" applyAlignment="1">
      <alignment horizontal="right"/>
    </xf>
    <xf numFmtId="0" fontId="11" fillId="0" borderId="0" xfId="0" applyFont="1"/>
    <xf numFmtId="3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3" fontId="20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vertical="center" wrapText="1"/>
    </xf>
    <xf numFmtId="37" fontId="8" fillId="0" borderId="0" xfId="0" applyNumberFormat="1" applyFont="1" applyFill="1"/>
    <xf numFmtId="0" fontId="22" fillId="0" borderId="0" xfId="0" applyFont="1" applyAlignment="1">
      <alignment vertical="center" wrapText="1"/>
    </xf>
    <xf numFmtId="3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7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C466-C892-4A7D-B8F1-381F403FBA18}">
  <dimension ref="B1:D57"/>
  <sheetViews>
    <sheetView tabSelected="1" zoomScale="80" zoomScaleNormal="80" workbookViewId="0">
      <selection activeCell="G21" sqref="G21"/>
    </sheetView>
  </sheetViews>
  <sheetFormatPr defaultColWidth="9.140625" defaultRowHeight="17.25" x14ac:dyDescent="0.3"/>
  <cols>
    <col min="1" max="1" width="9.140625" style="3"/>
    <col min="2" max="2" width="48.85546875" style="1" customWidth="1"/>
    <col min="3" max="3" width="32.42578125" style="2" customWidth="1"/>
    <col min="4" max="4" width="24.85546875" style="2" customWidth="1"/>
    <col min="5" max="16384" width="9.140625" style="3"/>
  </cols>
  <sheetData>
    <row r="1" spans="2:4" ht="18" thickBot="1" x14ac:dyDescent="0.35"/>
    <row r="2" spans="2:4" x14ac:dyDescent="0.3">
      <c r="B2" s="4"/>
      <c r="C2" s="5" t="s">
        <v>0</v>
      </c>
      <c r="D2" s="5">
        <v>45657</v>
      </c>
    </row>
    <row r="3" spans="2:4" ht="18" thickBot="1" x14ac:dyDescent="0.35">
      <c r="B3" s="4"/>
      <c r="C3" s="6"/>
      <c r="D3" s="7"/>
    </row>
    <row r="4" spans="2:4" x14ac:dyDescent="0.3">
      <c r="B4" s="4" t="s">
        <v>1</v>
      </c>
      <c r="C4" s="8"/>
      <c r="D4" s="8"/>
    </row>
    <row r="5" spans="2:4" x14ac:dyDescent="0.3">
      <c r="B5" s="4" t="s">
        <v>2</v>
      </c>
    </row>
    <row r="6" spans="2:4" x14ac:dyDescent="0.3">
      <c r="B6" s="9" t="s">
        <v>3</v>
      </c>
      <c r="C6" s="10">
        <v>298864599</v>
      </c>
      <c r="D6" s="2">
        <v>333770260</v>
      </c>
    </row>
    <row r="7" spans="2:4" x14ac:dyDescent="0.3">
      <c r="B7" s="11" t="s">
        <v>4</v>
      </c>
      <c r="C7" s="10">
        <v>19629859</v>
      </c>
      <c r="D7" s="2">
        <v>19695092</v>
      </c>
    </row>
    <row r="8" spans="2:4" x14ac:dyDescent="0.3">
      <c r="B8" s="11" t="s">
        <v>5</v>
      </c>
      <c r="C8" s="10">
        <v>5526330463</v>
      </c>
      <c r="D8" s="2">
        <v>5117106134</v>
      </c>
    </row>
    <row r="9" spans="2:4" x14ac:dyDescent="0.3">
      <c r="B9" s="9" t="s">
        <v>6</v>
      </c>
      <c r="C9" s="10">
        <v>182164288</v>
      </c>
      <c r="D9" s="2">
        <v>177644145</v>
      </c>
    </row>
    <row r="10" spans="2:4" x14ac:dyDescent="0.3">
      <c r="B10" s="9" t="s">
        <v>7</v>
      </c>
      <c r="C10" s="10">
        <v>2969577092</v>
      </c>
      <c r="D10" s="2">
        <v>2648907892</v>
      </c>
    </row>
    <row r="11" spans="2:4" x14ac:dyDescent="0.3">
      <c r="B11" s="3" t="s">
        <v>8</v>
      </c>
      <c r="C11" s="10">
        <v>92670103</v>
      </c>
      <c r="D11" s="12">
        <v>82718086</v>
      </c>
    </row>
    <row r="12" spans="2:4" ht="18" thickBot="1" x14ac:dyDescent="0.35">
      <c r="B12" s="3" t="s">
        <v>9</v>
      </c>
      <c r="C12" s="10">
        <v>2478718</v>
      </c>
      <c r="D12" s="12">
        <v>2301308</v>
      </c>
    </row>
    <row r="13" spans="2:4" ht="18" thickBot="1" x14ac:dyDescent="0.35">
      <c r="B13" s="4"/>
      <c r="C13" s="13">
        <f>SUM(C6:C12)</f>
        <v>9091715122</v>
      </c>
      <c r="D13" s="13">
        <f>SUM(D6:D12)</f>
        <v>8382142917</v>
      </c>
    </row>
    <row r="14" spans="2:4" x14ac:dyDescent="0.3">
      <c r="B14" s="9"/>
    </row>
    <row r="15" spans="2:4" x14ac:dyDescent="0.3">
      <c r="B15" s="4" t="s">
        <v>10</v>
      </c>
    </row>
    <row r="16" spans="2:4" x14ac:dyDescent="0.3">
      <c r="B16" s="11" t="s">
        <v>11</v>
      </c>
      <c r="C16" s="2">
        <v>699489268</v>
      </c>
      <c r="D16" s="2">
        <v>508219412</v>
      </c>
    </row>
    <row r="17" spans="2:4" x14ac:dyDescent="0.3">
      <c r="B17" s="9" t="s">
        <v>12</v>
      </c>
      <c r="C17" s="2">
        <v>193108201</v>
      </c>
      <c r="D17" s="2">
        <v>322973435</v>
      </c>
    </row>
    <row r="18" spans="2:4" x14ac:dyDescent="0.3">
      <c r="B18" s="9" t="s">
        <v>7</v>
      </c>
      <c r="C18" s="2">
        <v>130916869</v>
      </c>
      <c r="D18" s="2">
        <v>82996924</v>
      </c>
    </row>
    <row r="19" spans="2:4" x14ac:dyDescent="0.3">
      <c r="B19" s="9" t="s">
        <v>13</v>
      </c>
      <c r="C19" s="10">
        <v>0</v>
      </c>
      <c r="D19" s="2">
        <v>17147652</v>
      </c>
    </row>
    <row r="20" spans="2:4" ht="18" thickBot="1" x14ac:dyDescent="0.35">
      <c r="B20" s="9" t="s">
        <v>14</v>
      </c>
      <c r="C20" s="2">
        <v>709756723</v>
      </c>
      <c r="D20" s="2">
        <v>993071864</v>
      </c>
    </row>
    <row r="21" spans="2:4" ht="18" thickBot="1" x14ac:dyDescent="0.35">
      <c r="B21" s="4"/>
      <c r="C21" s="14">
        <f>SUM(C16:C20)</f>
        <v>1733271061</v>
      </c>
      <c r="D21" s="14">
        <f>SUM(D16:D20)</f>
        <v>1924409287</v>
      </c>
    </row>
    <row r="22" spans="2:4" x14ac:dyDescent="0.3">
      <c r="B22" s="4"/>
      <c r="C22" s="15"/>
      <c r="D22" s="15"/>
    </row>
    <row r="23" spans="2:4" ht="18" thickBot="1" x14ac:dyDescent="0.35">
      <c r="B23" s="4" t="s">
        <v>15</v>
      </c>
      <c r="C23" s="16">
        <f>C21+C13</f>
        <v>10824986183</v>
      </c>
      <c r="D23" s="16">
        <f>D21+D13</f>
        <v>10306552204</v>
      </c>
    </row>
    <row r="24" spans="2:4" ht="18" thickTop="1" x14ac:dyDescent="0.3">
      <c r="B24" s="9"/>
    </row>
    <row r="25" spans="2:4" ht="26.1" customHeight="1" x14ac:dyDescent="0.3">
      <c r="B25" s="17" t="s">
        <v>16</v>
      </c>
    </row>
    <row r="26" spans="2:4" x14ac:dyDescent="0.3">
      <c r="B26" s="9"/>
    </row>
    <row r="27" spans="2:4" x14ac:dyDescent="0.3">
      <c r="B27" s="4" t="s">
        <v>17</v>
      </c>
    </row>
    <row r="28" spans="2:4" x14ac:dyDescent="0.3">
      <c r="B28" s="9" t="s">
        <v>18</v>
      </c>
      <c r="C28" s="2">
        <v>1883815040</v>
      </c>
      <c r="D28" s="2">
        <v>1883815040</v>
      </c>
    </row>
    <row r="29" spans="2:4" x14ac:dyDescent="0.3">
      <c r="B29" s="9" t="s">
        <v>19</v>
      </c>
      <c r="C29" s="2">
        <v>441418396</v>
      </c>
      <c r="D29" s="2">
        <v>441418396</v>
      </c>
    </row>
    <row r="30" spans="2:4" x14ac:dyDescent="0.3">
      <c r="B30" s="9" t="s">
        <v>20</v>
      </c>
      <c r="C30" s="2">
        <v>247478865</v>
      </c>
      <c r="D30" s="2">
        <v>247478865</v>
      </c>
    </row>
    <row r="31" spans="2:4" x14ac:dyDescent="0.3">
      <c r="B31" s="9" t="s">
        <v>21</v>
      </c>
      <c r="C31" s="2">
        <v>1265796861</v>
      </c>
      <c r="D31" s="2">
        <v>1265796861</v>
      </c>
    </row>
    <row r="32" spans="2:4" ht="18" thickBot="1" x14ac:dyDescent="0.35">
      <c r="B32" s="9" t="s">
        <v>22</v>
      </c>
      <c r="C32" s="2">
        <v>865391624</v>
      </c>
      <c r="D32" s="2">
        <v>440307635</v>
      </c>
    </row>
    <row r="33" spans="2:4" ht="18" thickBot="1" x14ac:dyDescent="0.35">
      <c r="B33" s="4"/>
      <c r="C33" s="14">
        <f>SUM(C28:C32)</f>
        <v>4703900786</v>
      </c>
      <c r="D33" s="14">
        <f>SUM(D28:D32)</f>
        <v>4278816797</v>
      </c>
    </row>
    <row r="34" spans="2:4" x14ac:dyDescent="0.3">
      <c r="B34" s="4"/>
      <c r="C34" s="18"/>
      <c r="D34" s="18"/>
    </row>
    <row r="35" spans="2:4" x14ac:dyDescent="0.3">
      <c r="B35" s="17" t="s">
        <v>23</v>
      </c>
    </row>
    <row r="36" spans="2:4" x14ac:dyDescent="0.3">
      <c r="B36" s="9" t="s">
        <v>24</v>
      </c>
      <c r="C36" s="2">
        <v>3074051986</v>
      </c>
      <c r="D36" s="2">
        <v>3253799769</v>
      </c>
    </row>
    <row r="37" spans="2:4" x14ac:dyDescent="0.3">
      <c r="B37" s="9" t="s">
        <v>25</v>
      </c>
      <c r="C37" s="2">
        <v>1138643383</v>
      </c>
      <c r="D37" s="2">
        <v>1141200092</v>
      </c>
    </row>
    <row r="38" spans="2:4" ht="34.5" x14ac:dyDescent="0.3">
      <c r="B38" s="9" t="s">
        <v>26</v>
      </c>
      <c r="C38" s="12">
        <v>17188620</v>
      </c>
      <c r="D38" s="12">
        <v>16968348</v>
      </c>
    </row>
    <row r="39" spans="2:4" ht="18" thickBot="1" x14ac:dyDescent="0.35">
      <c r="B39" s="9" t="s">
        <v>27</v>
      </c>
      <c r="C39" s="2">
        <v>149195294</v>
      </c>
      <c r="D39" s="2">
        <v>144260768</v>
      </c>
    </row>
    <row r="40" spans="2:4" ht="18" thickBot="1" x14ac:dyDescent="0.35">
      <c r="B40" s="4"/>
      <c r="C40" s="14">
        <f>SUM(C36:C39)</f>
        <v>4379079283</v>
      </c>
      <c r="D40" s="14">
        <f>SUM(D36:D39)</f>
        <v>4556228977</v>
      </c>
    </row>
    <row r="42" spans="2:4" x14ac:dyDescent="0.3">
      <c r="B42" s="4"/>
    </row>
    <row r="43" spans="2:4" x14ac:dyDescent="0.3">
      <c r="B43" s="4" t="s">
        <v>28</v>
      </c>
    </row>
    <row r="44" spans="2:4" x14ac:dyDescent="0.3">
      <c r="B44" s="9" t="s">
        <v>29</v>
      </c>
      <c r="C44" s="2">
        <v>912674518</v>
      </c>
      <c r="D44" s="2">
        <v>350726742</v>
      </c>
    </row>
    <row r="45" spans="2:4" ht="18" customHeight="1" x14ac:dyDescent="0.3">
      <c r="B45" s="9" t="s">
        <v>25</v>
      </c>
      <c r="C45" s="2">
        <v>105070954</v>
      </c>
      <c r="D45" s="2">
        <v>103676018</v>
      </c>
    </row>
    <row r="46" spans="2:4" ht="18" customHeight="1" x14ac:dyDescent="0.3">
      <c r="B46" s="9" t="s">
        <v>30</v>
      </c>
      <c r="C46" s="2">
        <v>8038947</v>
      </c>
      <c r="D46" s="2">
        <v>0</v>
      </c>
    </row>
    <row r="47" spans="2:4" ht="18.75" customHeight="1" x14ac:dyDescent="0.3">
      <c r="B47" s="9" t="s">
        <v>31</v>
      </c>
      <c r="C47" s="2">
        <v>244801079</v>
      </c>
      <c r="D47" s="2">
        <v>486630526</v>
      </c>
    </row>
    <row r="48" spans="2:4" ht="18.75" customHeight="1" x14ac:dyDescent="0.3">
      <c r="B48" s="9" t="s">
        <v>32</v>
      </c>
      <c r="C48" s="2">
        <v>385550091</v>
      </c>
      <c r="D48" s="2">
        <v>389374125</v>
      </c>
    </row>
    <row r="49" spans="2:4" x14ac:dyDescent="0.3">
      <c r="B49" s="9" t="s">
        <v>33</v>
      </c>
      <c r="C49" s="2">
        <v>35015692</v>
      </c>
      <c r="D49" s="2">
        <v>81621549</v>
      </c>
    </row>
    <row r="50" spans="2:4" ht="34.5" x14ac:dyDescent="0.3">
      <c r="B50" s="9" t="s">
        <v>26</v>
      </c>
      <c r="C50" s="2">
        <v>3836879</v>
      </c>
      <c r="D50" s="2">
        <v>3913557</v>
      </c>
    </row>
    <row r="51" spans="2:4" x14ac:dyDescent="0.3">
      <c r="B51" s="9" t="s">
        <v>34</v>
      </c>
      <c r="C51" s="2">
        <v>25054532</v>
      </c>
      <c r="D51" s="2">
        <v>39650849</v>
      </c>
    </row>
    <row r="52" spans="2:4" ht="18" thickBot="1" x14ac:dyDescent="0.35">
      <c r="B52" s="9" t="s">
        <v>27</v>
      </c>
      <c r="C52" s="2">
        <v>21963422</v>
      </c>
      <c r="D52" s="2">
        <v>15913064</v>
      </c>
    </row>
    <row r="53" spans="2:4" ht="18" thickBot="1" x14ac:dyDescent="0.35">
      <c r="B53" s="4"/>
      <c r="C53" s="13">
        <f>SUM(C44:C52)</f>
        <v>1742006114</v>
      </c>
      <c r="D53" s="13">
        <f>SUM(D44:D52)</f>
        <v>1471506430</v>
      </c>
    </row>
    <row r="54" spans="2:4" x14ac:dyDescent="0.3">
      <c r="B54" s="4"/>
      <c r="C54" s="19"/>
      <c r="D54" s="19"/>
    </row>
    <row r="55" spans="2:4" ht="18" thickBot="1" x14ac:dyDescent="0.35">
      <c r="B55" s="4" t="s">
        <v>35</v>
      </c>
      <c r="C55" s="20">
        <f>C40+C53</f>
        <v>6121085397</v>
      </c>
      <c r="D55" s="20">
        <f>D40+D53</f>
        <v>6027735407</v>
      </c>
    </row>
    <row r="56" spans="2:4" x14ac:dyDescent="0.3">
      <c r="B56" s="4"/>
      <c r="C56" s="15"/>
      <c r="D56" s="15"/>
    </row>
    <row r="57" spans="2:4" x14ac:dyDescent="0.3">
      <c r="B57" s="4" t="s">
        <v>36</v>
      </c>
      <c r="C57" s="18">
        <f>C33+C55</f>
        <v>10824986183</v>
      </c>
      <c r="D57" s="18">
        <f>D33+D55</f>
        <v>10306552204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E2C7-10B7-4074-8A99-1D3576742915}">
  <dimension ref="A1:C49"/>
  <sheetViews>
    <sheetView zoomScale="70" zoomScaleNormal="70" workbookViewId="0">
      <selection activeCell="G24" sqref="G24"/>
    </sheetView>
  </sheetViews>
  <sheetFormatPr defaultColWidth="8.85546875" defaultRowHeight="17.25" x14ac:dyDescent="0.3"/>
  <cols>
    <col min="1" max="1" width="85.140625" style="1" bestFit="1" customWidth="1"/>
    <col min="2" max="2" width="25" style="21" customWidth="1"/>
    <col min="3" max="3" width="20.42578125" style="21" customWidth="1"/>
    <col min="4" max="16384" width="8.85546875" style="3"/>
  </cols>
  <sheetData>
    <row r="1" spans="1:3" ht="18" thickBot="1" x14ac:dyDescent="0.35"/>
    <row r="2" spans="1:3" x14ac:dyDescent="0.3">
      <c r="A2" s="64"/>
      <c r="B2" s="22" t="s">
        <v>37</v>
      </c>
      <c r="C2" s="22" t="s">
        <v>37</v>
      </c>
    </row>
    <row r="3" spans="1:3" x14ac:dyDescent="0.3">
      <c r="A3" s="64"/>
      <c r="B3" s="23">
        <v>45658</v>
      </c>
      <c r="C3" s="23">
        <v>45292</v>
      </c>
    </row>
    <row r="4" spans="1:3" x14ac:dyDescent="0.3">
      <c r="A4" s="64"/>
      <c r="B4" s="23">
        <v>45930</v>
      </c>
      <c r="C4" s="23">
        <v>45565</v>
      </c>
    </row>
    <row r="5" spans="1:3" ht="18" thickBot="1" x14ac:dyDescent="0.35">
      <c r="A5" s="24"/>
      <c r="B5" s="6"/>
      <c r="C5" s="7"/>
    </row>
    <row r="6" spans="1:3" ht="18" thickBot="1" x14ac:dyDescent="0.35">
      <c r="A6" s="24"/>
      <c r="B6" s="25"/>
      <c r="C6" s="25"/>
    </row>
    <row r="7" spans="1:3" x14ac:dyDescent="0.3">
      <c r="A7" s="24"/>
    </row>
    <row r="8" spans="1:3" x14ac:dyDescent="0.3">
      <c r="A8" s="9" t="s">
        <v>38</v>
      </c>
      <c r="B8" s="21">
        <v>1789314319</v>
      </c>
      <c r="C8" s="21">
        <v>1271535895</v>
      </c>
    </row>
    <row r="9" spans="1:3" ht="18" thickBot="1" x14ac:dyDescent="0.35">
      <c r="A9" s="9" t="s">
        <v>39</v>
      </c>
      <c r="B9" s="21">
        <v>113283953</v>
      </c>
      <c r="C9" s="21">
        <v>114902799</v>
      </c>
    </row>
    <row r="10" spans="1:3" ht="35.25" thickBot="1" x14ac:dyDescent="0.35">
      <c r="A10" s="4" t="s">
        <v>40</v>
      </c>
      <c r="B10" s="26">
        <f>SUM(B8:B9)</f>
        <v>1902598272</v>
      </c>
      <c r="C10" s="26">
        <f>SUM(C8:C9)</f>
        <v>1386438694</v>
      </c>
    </row>
    <row r="11" spans="1:3" x14ac:dyDescent="0.3">
      <c r="A11" s="9"/>
    </row>
    <row r="12" spans="1:3" x14ac:dyDescent="0.3">
      <c r="A12" s="9" t="s">
        <v>41</v>
      </c>
      <c r="B12" s="21">
        <v>-369534819</v>
      </c>
      <c r="C12" s="21">
        <v>-349971147</v>
      </c>
    </row>
    <row r="13" spans="1:3" x14ac:dyDescent="0.3">
      <c r="A13" s="9" t="s">
        <v>42</v>
      </c>
      <c r="B13" s="21">
        <v>-497086891</v>
      </c>
      <c r="C13" s="21">
        <v>-455509929</v>
      </c>
    </row>
    <row r="14" spans="1:3" x14ac:dyDescent="0.3">
      <c r="A14" s="9" t="s">
        <v>43</v>
      </c>
      <c r="B14" s="21">
        <v>-83899360</v>
      </c>
      <c r="C14" s="21">
        <v>-105717173</v>
      </c>
    </row>
    <row r="15" spans="1:3" x14ac:dyDescent="0.3">
      <c r="A15" s="9" t="s">
        <v>44</v>
      </c>
      <c r="B15" s="21">
        <v>-205771147</v>
      </c>
      <c r="C15" s="21">
        <v>-146226629</v>
      </c>
    </row>
    <row r="16" spans="1:3" x14ac:dyDescent="0.3">
      <c r="A16" s="9" t="s">
        <v>45</v>
      </c>
      <c r="B16" s="21">
        <v>-44135634</v>
      </c>
      <c r="C16" s="21">
        <v>-26462198</v>
      </c>
    </row>
    <row r="17" spans="1:3" ht="16.5" customHeight="1" x14ac:dyDescent="0.3">
      <c r="A17" s="9" t="s">
        <v>46</v>
      </c>
      <c r="B17" s="21">
        <v>-96244477</v>
      </c>
      <c r="C17" s="21">
        <v>-67941592</v>
      </c>
    </row>
    <row r="18" spans="1:3" x14ac:dyDescent="0.3">
      <c r="A18" s="9" t="s">
        <v>47</v>
      </c>
      <c r="B18" s="21">
        <v>4798052</v>
      </c>
      <c r="C18" s="21">
        <v>-9220576</v>
      </c>
    </row>
    <row r="19" spans="1:3" x14ac:dyDescent="0.3">
      <c r="A19" s="9" t="s">
        <v>48</v>
      </c>
      <c r="B19" s="21">
        <v>7831315</v>
      </c>
      <c r="C19" s="21">
        <v>-9049040</v>
      </c>
    </row>
    <row r="20" spans="1:3" ht="18" thickBot="1" x14ac:dyDescent="0.35">
      <c r="A20" s="9" t="s">
        <v>49</v>
      </c>
      <c r="B20" s="21">
        <v>-102907024</v>
      </c>
      <c r="C20" s="21">
        <v>-101675075</v>
      </c>
    </row>
    <row r="21" spans="1:3" ht="35.25" thickBot="1" x14ac:dyDescent="0.35">
      <c r="A21" s="4" t="s">
        <v>50</v>
      </c>
      <c r="B21" s="26">
        <f>B10+SUM(B12:B20)</f>
        <v>515648287</v>
      </c>
      <c r="C21" s="26">
        <f>C10+SUM(C12:C20)</f>
        <v>114665335</v>
      </c>
    </row>
    <row r="22" spans="1:3" x14ac:dyDescent="0.3">
      <c r="A22" s="9"/>
    </row>
    <row r="23" spans="1:3" x14ac:dyDescent="0.3">
      <c r="A23" s="9" t="s">
        <v>51</v>
      </c>
      <c r="B23" s="21">
        <v>288737224</v>
      </c>
      <c r="C23" s="21">
        <v>160273401</v>
      </c>
    </row>
    <row r="24" spans="1:3" x14ac:dyDescent="0.3">
      <c r="A24" s="9" t="s">
        <v>52</v>
      </c>
      <c r="B24" s="21">
        <v>-288737224</v>
      </c>
      <c r="C24" s="21">
        <v>-160273401</v>
      </c>
    </row>
    <row r="25" spans="1:3" x14ac:dyDescent="0.3">
      <c r="A25" s="9" t="s">
        <v>53</v>
      </c>
      <c r="B25" s="21">
        <v>741858453</v>
      </c>
      <c r="C25" s="21">
        <v>1298473637</v>
      </c>
    </row>
    <row r="26" spans="1:3" x14ac:dyDescent="0.3">
      <c r="A26" s="9" t="s">
        <v>54</v>
      </c>
      <c r="B26" s="21">
        <v>-741858453</v>
      </c>
      <c r="C26" s="21">
        <v>-1298473637</v>
      </c>
    </row>
    <row r="27" spans="1:3" ht="18" thickBot="1" x14ac:dyDescent="0.35">
      <c r="A27" s="9"/>
    </row>
    <row r="28" spans="1:3" ht="18" thickBot="1" x14ac:dyDescent="0.35">
      <c r="A28" s="4" t="s">
        <v>55</v>
      </c>
      <c r="B28" s="26">
        <f>B21+B23+B24+B25+B26</f>
        <v>515648287</v>
      </c>
      <c r="C28" s="26">
        <f>C21+C23+C24+C25+C26</f>
        <v>114665335</v>
      </c>
    </row>
    <row r="29" spans="1:3" x14ac:dyDescent="0.3">
      <c r="A29" s="9"/>
    </row>
    <row r="30" spans="1:3" x14ac:dyDescent="0.3">
      <c r="A30" s="9" t="s">
        <v>56</v>
      </c>
      <c r="B30" s="21">
        <v>63449740</v>
      </c>
      <c r="C30" s="21">
        <v>55077246</v>
      </c>
    </row>
    <row r="31" spans="1:3" x14ac:dyDescent="0.3">
      <c r="A31" s="9" t="s">
        <v>57</v>
      </c>
      <c r="B31" s="21">
        <v>235524341</v>
      </c>
      <c r="C31" s="21">
        <v>96900516</v>
      </c>
    </row>
    <row r="32" spans="1:3" ht="18" thickBot="1" x14ac:dyDescent="0.35">
      <c r="A32" s="9" t="s">
        <v>58</v>
      </c>
      <c r="B32" s="21">
        <v>-85172986</v>
      </c>
      <c r="C32" s="21">
        <v>-67757019</v>
      </c>
    </row>
    <row r="33" spans="1:3" ht="18" thickBot="1" x14ac:dyDescent="0.35">
      <c r="A33" s="4" t="s">
        <v>59</v>
      </c>
      <c r="B33" s="26">
        <f>B30+B31+B32</f>
        <v>213801095</v>
      </c>
      <c r="C33" s="26">
        <f>C30+C31+C32</f>
        <v>84220743</v>
      </c>
    </row>
    <row r="34" spans="1:3" ht="18" thickBot="1" x14ac:dyDescent="0.35">
      <c r="A34" s="9"/>
    </row>
    <row r="35" spans="1:3" ht="18" thickBot="1" x14ac:dyDescent="0.35">
      <c r="A35" s="4" t="s">
        <v>60</v>
      </c>
      <c r="B35" s="26">
        <f>B28+B33</f>
        <v>729449382</v>
      </c>
      <c r="C35" s="26">
        <f>C28+C33</f>
        <v>198886078</v>
      </c>
    </row>
    <row r="36" spans="1:3" x14ac:dyDescent="0.3">
      <c r="A36" s="9"/>
    </row>
    <row r="37" spans="1:3" x14ac:dyDescent="0.3">
      <c r="A37" s="9" t="s">
        <v>61</v>
      </c>
      <c r="B37" s="21">
        <v>-102729322</v>
      </c>
      <c r="C37" s="21">
        <v>-37547486</v>
      </c>
    </row>
    <row r="38" spans="1:3" ht="18" thickBot="1" x14ac:dyDescent="0.35">
      <c r="A38" s="9"/>
    </row>
    <row r="39" spans="1:3" ht="18" thickBot="1" x14ac:dyDescent="0.35">
      <c r="A39" s="24" t="s">
        <v>62</v>
      </c>
      <c r="B39" s="26">
        <f>B35+B37</f>
        <v>626720060</v>
      </c>
      <c r="C39" s="26">
        <f>C35+C37</f>
        <v>161338592</v>
      </c>
    </row>
    <row r="40" spans="1:3" x14ac:dyDescent="0.3">
      <c r="A40" s="24" t="s">
        <v>63</v>
      </c>
    </row>
    <row r="41" spans="1:3" x14ac:dyDescent="0.3">
      <c r="A41" s="27" t="s">
        <v>64</v>
      </c>
      <c r="B41" s="21">
        <v>188381504</v>
      </c>
      <c r="C41" s="21">
        <v>188381504</v>
      </c>
    </row>
    <row r="42" spans="1:3" x14ac:dyDescent="0.3">
      <c r="A42" s="27" t="s">
        <v>65</v>
      </c>
      <c r="B42" s="28">
        <v>3.33</v>
      </c>
      <c r="C42" s="28">
        <v>0.86</v>
      </c>
    </row>
    <row r="43" spans="1:3" x14ac:dyDescent="0.3">
      <c r="A43" s="29"/>
    </row>
    <row r="44" spans="1:3" ht="18" thickBot="1" x14ac:dyDescent="0.35">
      <c r="A44" s="30" t="s">
        <v>66</v>
      </c>
      <c r="B44" s="31">
        <v>1815950</v>
      </c>
      <c r="C44" s="32">
        <v>2056798</v>
      </c>
    </row>
    <row r="45" spans="1:3" ht="18" thickBot="1" x14ac:dyDescent="0.35">
      <c r="A45" s="24" t="s">
        <v>67</v>
      </c>
      <c r="B45" s="26">
        <f>B39+B44</f>
        <v>628536010</v>
      </c>
      <c r="C45" s="26">
        <f>C39+C44</f>
        <v>163395390</v>
      </c>
    </row>
    <row r="46" spans="1:3" x14ac:dyDescent="0.3">
      <c r="A46" s="9"/>
    </row>
    <row r="49" spans="2:2" x14ac:dyDescent="0.3">
      <c r="B49" s="33"/>
    </row>
  </sheetData>
  <mergeCells count="1">
    <mergeCell ref="A2: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4586-0FCC-4FFF-940B-4D9213D6AC4E}">
  <dimension ref="A1:I32"/>
  <sheetViews>
    <sheetView zoomScale="60" zoomScaleNormal="60" workbookViewId="0">
      <selection activeCell="B7" sqref="B7"/>
    </sheetView>
  </sheetViews>
  <sheetFormatPr defaultColWidth="8.7109375" defaultRowHeight="16.5" x14ac:dyDescent="0.3"/>
  <cols>
    <col min="1" max="1" width="48.28515625" style="35" customWidth="1"/>
    <col min="2" max="2" width="23.5703125" style="35" customWidth="1"/>
    <col min="3" max="3" width="17.140625" style="35" customWidth="1"/>
    <col min="4" max="4" width="19.28515625" style="35" customWidth="1"/>
    <col min="5" max="5" width="17.42578125" style="35" customWidth="1"/>
    <col min="6" max="6" width="19.85546875" style="35" customWidth="1"/>
    <col min="7" max="7" width="18.7109375" style="35" customWidth="1"/>
    <col min="8" max="8" width="17.140625" style="35" customWidth="1"/>
    <col min="9" max="9" width="16" style="35" customWidth="1"/>
    <col min="10" max="16384" width="8.7109375" style="35"/>
  </cols>
  <sheetData>
    <row r="1" spans="1:9" ht="33" x14ac:dyDescent="0.3">
      <c r="A1" s="66"/>
      <c r="B1" s="34" t="s">
        <v>68</v>
      </c>
      <c r="C1" s="34" t="s">
        <v>69</v>
      </c>
      <c r="D1" s="34" t="s">
        <v>70</v>
      </c>
      <c r="E1" s="67" t="s">
        <v>71</v>
      </c>
      <c r="F1" s="67" t="s">
        <v>72</v>
      </c>
      <c r="G1" s="67" t="s">
        <v>73</v>
      </c>
      <c r="H1" s="34" t="s">
        <v>74</v>
      </c>
      <c r="I1" s="34" t="s">
        <v>75</v>
      </c>
    </row>
    <row r="2" spans="1:9" ht="49.5" x14ac:dyDescent="0.3">
      <c r="A2" s="66"/>
      <c r="B2" s="36" t="s">
        <v>76</v>
      </c>
      <c r="C2" s="34" t="s">
        <v>77</v>
      </c>
      <c r="D2" s="36" t="s">
        <v>78</v>
      </c>
      <c r="E2" s="67"/>
      <c r="F2" s="67"/>
      <c r="G2" s="67"/>
      <c r="H2" s="36" t="s">
        <v>79</v>
      </c>
      <c r="I2" s="36" t="s">
        <v>80</v>
      </c>
    </row>
    <row r="3" spans="1:9" ht="33" x14ac:dyDescent="0.3">
      <c r="A3" s="37" t="s">
        <v>81</v>
      </c>
      <c r="B3" s="38">
        <v>1883815040</v>
      </c>
      <c r="C3" s="38">
        <v>441418396</v>
      </c>
      <c r="D3" s="38">
        <v>247478865</v>
      </c>
      <c r="E3" s="38">
        <v>1265796861</v>
      </c>
      <c r="F3" s="38">
        <v>55765430</v>
      </c>
      <c r="G3" s="38">
        <v>17275596</v>
      </c>
      <c r="H3" s="38">
        <v>212103089</v>
      </c>
      <c r="I3" s="38">
        <v>4123653277</v>
      </c>
    </row>
    <row r="4" spans="1:9" x14ac:dyDescent="0.3">
      <c r="A4" s="39" t="s">
        <v>82</v>
      </c>
      <c r="B4" s="40" t="s">
        <v>83</v>
      </c>
      <c r="C4" s="40" t="s">
        <v>83</v>
      </c>
      <c r="D4" s="40" t="s">
        <v>83</v>
      </c>
      <c r="E4" s="40" t="s">
        <v>83</v>
      </c>
      <c r="F4" s="40" t="s">
        <v>83</v>
      </c>
      <c r="G4" s="40" t="s">
        <v>83</v>
      </c>
      <c r="H4" s="41">
        <v>-163427188</v>
      </c>
      <c r="I4" s="41">
        <v>-163427188</v>
      </c>
    </row>
    <row r="5" spans="1:9" x14ac:dyDescent="0.3">
      <c r="A5" s="37" t="s">
        <v>84</v>
      </c>
      <c r="B5" s="38">
        <v>1883815040</v>
      </c>
      <c r="C5" s="38">
        <v>441418396</v>
      </c>
      <c r="D5" s="38">
        <v>247478865</v>
      </c>
      <c r="E5" s="38">
        <v>1265796861</v>
      </c>
      <c r="F5" s="38">
        <v>55765430</v>
      </c>
      <c r="G5" s="38">
        <v>17275596</v>
      </c>
      <c r="H5" s="38">
        <v>48675901</v>
      </c>
      <c r="I5" s="38">
        <v>3960226089</v>
      </c>
    </row>
    <row r="6" spans="1:9" x14ac:dyDescent="0.3">
      <c r="A6" s="42" t="s">
        <v>85</v>
      </c>
      <c r="B6" s="34"/>
      <c r="C6" s="34"/>
      <c r="D6" s="34"/>
      <c r="E6" s="34"/>
      <c r="F6" s="34"/>
      <c r="G6" s="34"/>
      <c r="H6" s="34"/>
      <c r="I6" s="34"/>
    </row>
    <row r="7" spans="1:9" x14ac:dyDescent="0.3">
      <c r="A7" s="39" t="s">
        <v>86</v>
      </c>
      <c r="B7" s="40" t="s">
        <v>83</v>
      </c>
      <c r="C7" s="40" t="s">
        <v>83</v>
      </c>
      <c r="D7" s="40" t="s">
        <v>83</v>
      </c>
      <c r="E7" s="40" t="s">
        <v>83</v>
      </c>
      <c r="F7" s="40" t="s">
        <v>83</v>
      </c>
      <c r="G7" s="40" t="s">
        <v>83</v>
      </c>
      <c r="H7" s="41">
        <v>161338592</v>
      </c>
      <c r="I7" s="41">
        <v>161338592</v>
      </c>
    </row>
    <row r="8" spans="1:9" x14ac:dyDescent="0.3">
      <c r="A8" s="39" t="s">
        <v>87</v>
      </c>
      <c r="B8" s="40"/>
      <c r="C8" s="40"/>
      <c r="D8" s="40"/>
      <c r="E8" s="40"/>
      <c r="F8" s="40"/>
      <c r="G8" s="40"/>
      <c r="H8" s="41">
        <v>2056798</v>
      </c>
      <c r="I8" s="41">
        <v>2056798</v>
      </c>
    </row>
    <row r="9" spans="1:9" x14ac:dyDescent="0.3">
      <c r="A9" s="39" t="s">
        <v>88</v>
      </c>
      <c r="B9" s="43" t="s">
        <v>89</v>
      </c>
      <c r="C9" s="43" t="s">
        <v>90</v>
      </c>
      <c r="D9" s="43" t="s">
        <v>91</v>
      </c>
      <c r="E9" s="43" t="s">
        <v>90</v>
      </c>
      <c r="F9" s="43" t="s">
        <v>92</v>
      </c>
      <c r="G9" s="43" t="s">
        <v>93</v>
      </c>
      <c r="H9" s="44">
        <v>2056798</v>
      </c>
      <c r="I9" s="44">
        <v>2056798</v>
      </c>
    </row>
    <row r="10" spans="1:9" x14ac:dyDescent="0.3">
      <c r="A10" s="37" t="s">
        <v>94</v>
      </c>
      <c r="B10" s="34"/>
      <c r="C10" s="34"/>
      <c r="D10" s="34"/>
      <c r="E10" s="34"/>
      <c r="F10" s="34"/>
      <c r="G10" s="34"/>
      <c r="H10" s="45">
        <v>163395390</v>
      </c>
      <c r="I10" s="45">
        <v>163395390</v>
      </c>
    </row>
    <row r="11" spans="1:9" x14ac:dyDescent="0.3">
      <c r="A11" s="42" t="s">
        <v>95</v>
      </c>
      <c r="B11" s="40"/>
      <c r="C11" s="40"/>
      <c r="D11" s="40"/>
      <c r="E11" s="40"/>
      <c r="F11" s="40"/>
      <c r="G11" s="40"/>
      <c r="H11" s="40"/>
      <c r="I11" s="40"/>
    </row>
    <row r="12" spans="1:9" x14ac:dyDescent="0.3">
      <c r="A12" s="39" t="s">
        <v>96</v>
      </c>
      <c r="B12" s="43" t="s">
        <v>97</v>
      </c>
      <c r="C12" s="43" t="s">
        <v>90</v>
      </c>
      <c r="D12" s="43" t="s">
        <v>91</v>
      </c>
      <c r="E12" s="43" t="s">
        <v>98</v>
      </c>
      <c r="F12" s="43" t="s">
        <v>93</v>
      </c>
      <c r="G12" s="43" t="s">
        <v>99</v>
      </c>
      <c r="H12" s="44">
        <v>-65933526</v>
      </c>
      <c r="I12" s="44">
        <v>-65933526</v>
      </c>
    </row>
    <row r="13" spans="1:9" x14ac:dyDescent="0.3">
      <c r="A13" s="37" t="s">
        <v>100</v>
      </c>
      <c r="B13" s="38">
        <v>1883815040</v>
      </c>
      <c r="C13" s="38">
        <v>441418396</v>
      </c>
      <c r="D13" s="38">
        <v>247478865</v>
      </c>
      <c r="E13" s="38">
        <v>1265796861</v>
      </c>
      <c r="F13" s="46">
        <v>55765430</v>
      </c>
      <c r="G13" s="46">
        <v>17275596</v>
      </c>
      <c r="H13" s="38">
        <v>146137766</v>
      </c>
      <c r="I13" s="38">
        <v>4057687954</v>
      </c>
    </row>
    <row r="14" spans="1:9" x14ac:dyDescent="0.3">
      <c r="A14" s="42" t="s">
        <v>85</v>
      </c>
      <c r="B14" s="34"/>
      <c r="C14" s="34"/>
      <c r="D14" s="34"/>
      <c r="E14" s="34"/>
      <c r="F14" s="34"/>
      <c r="G14" s="34"/>
      <c r="H14" s="34"/>
      <c r="I14" s="34"/>
    </row>
    <row r="15" spans="1:9" x14ac:dyDescent="0.3">
      <c r="A15" s="39" t="s">
        <v>101</v>
      </c>
      <c r="B15" s="40" t="s">
        <v>83</v>
      </c>
      <c r="C15" s="40" t="s">
        <v>83</v>
      </c>
      <c r="D15" s="40" t="s">
        <v>83</v>
      </c>
      <c r="E15" s="40" t="s">
        <v>83</v>
      </c>
      <c r="F15" s="40" t="s">
        <v>83</v>
      </c>
      <c r="G15" s="40" t="s">
        <v>83</v>
      </c>
      <c r="H15" s="41">
        <v>230691357</v>
      </c>
      <c r="I15" s="41">
        <v>230691357</v>
      </c>
    </row>
    <row r="16" spans="1:9" x14ac:dyDescent="0.3">
      <c r="A16" s="39" t="s">
        <v>87</v>
      </c>
      <c r="B16" s="40"/>
      <c r="C16" s="40"/>
      <c r="D16" s="40"/>
      <c r="E16" s="40"/>
      <c r="F16" s="40"/>
      <c r="G16" s="40"/>
      <c r="H16" s="41">
        <v>-9562514</v>
      </c>
      <c r="I16" s="41">
        <v>-9562514</v>
      </c>
    </row>
    <row r="17" spans="1:9" ht="33" x14ac:dyDescent="0.3">
      <c r="A17" s="39" t="s">
        <v>102</v>
      </c>
      <c r="B17" s="43" t="s">
        <v>97</v>
      </c>
      <c r="C17" s="43" t="s">
        <v>97</v>
      </c>
      <c r="D17" s="43" t="s">
        <v>92</v>
      </c>
      <c r="E17" s="43" t="s">
        <v>97</v>
      </c>
      <c r="F17" s="43" t="s">
        <v>93</v>
      </c>
      <c r="G17" s="43" t="s">
        <v>93</v>
      </c>
      <c r="H17" s="44">
        <v>-9562514</v>
      </c>
      <c r="I17" s="44">
        <v>-9562514</v>
      </c>
    </row>
    <row r="18" spans="1:9" x14ac:dyDescent="0.3">
      <c r="A18" s="37" t="s">
        <v>94</v>
      </c>
      <c r="B18" s="34"/>
      <c r="C18" s="34"/>
      <c r="D18" s="34"/>
      <c r="E18" s="34"/>
      <c r="F18" s="34"/>
      <c r="G18" s="34"/>
      <c r="H18" s="45">
        <v>221128843</v>
      </c>
      <c r="I18" s="45">
        <v>221128843</v>
      </c>
    </row>
    <row r="19" spans="1:9" x14ac:dyDescent="0.3">
      <c r="A19" s="39" t="s">
        <v>103</v>
      </c>
      <c r="B19" s="40" t="s">
        <v>83</v>
      </c>
      <c r="C19" s="40" t="s">
        <v>83</v>
      </c>
      <c r="D19" s="40" t="s">
        <v>83</v>
      </c>
      <c r="E19" s="40" t="s">
        <v>83</v>
      </c>
      <c r="F19" s="41">
        <v>22905250</v>
      </c>
      <c r="G19" s="40"/>
      <c r="H19" s="41">
        <v>-22905250</v>
      </c>
      <c r="I19" s="40" t="s">
        <v>83</v>
      </c>
    </row>
    <row r="20" spans="1:9" x14ac:dyDescent="0.3">
      <c r="A20" s="39" t="s">
        <v>104</v>
      </c>
      <c r="B20" s="40" t="s">
        <v>83</v>
      </c>
      <c r="C20" s="40" t="s">
        <v>83</v>
      </c>
      <c r="D20" s="40" t="s">
        <v>83</v>
      </c>
      <c r="E20" s="40" t="s">
        <v>83</v>
      </c>
      <c r="F20" s="40" t="s">
        <v>83</v>
      </c>
      <c r="G20" s="41">
        <v>40845861</v>
      </c>
      <c r="H20" s="41">
        <v>-40845861</v>
      </c>
      <c r="I20" s="40" t="s">
        <v>83</v>
      </c>
    </row>
    <row r="21" spans="1:9" x14ac:dyDescent="0.3">
      <c r="A21" s="42" t="s">
        <v>95</v>
      </c>
      <c r="B21" s="65" t="s">
        <v>89</v>
      </c>
      <c r="C21" s="65" t="s">
        <v>105</v>
      </c>
      <c r="D21" s="65" t="s">
        <v>91</v>
      </c>
      <c r="E21" s="65" t="s">
        <v>90</v>
      </c>
      <c r="F21" s="65" t="s">
        <v>92</v>
      </c>
      <c r="G21" s="65" t="s">
        <v>99</v>
      </c>
      <c r="H21" s="65" t="s">
        <v>105</v>
      </c>
      <c r="I21" s="65" t="s">
        <v>89</v>
      </c>
    </row>
    <row r="22" spans="1:9" x14ac:dyDescent="0.3">
      <c r="A22" s="39" t="s">
        <v>96</v>
      </c>
      <c r="B22" s="65"/>
      <c r="C22" s="65"/>
      <c r="D22" s="65"/>
      <c r="E22" s="65"/>
      <c r="F22" s="65"/>
      <c r="G22" s="65"/>
      <c r="H22" s="65"/>
      <c r="I22" s="65"/>
    </row>
    <row r="23" spans="1:9" x14ac:dyDescent="0.3">
      <c r="A23" s="37" t="s">
        <v>106</v>
      </c>
      <c r="B23" s="38">
        <v>1883815040</v>
      </c>
      <c r="C23" s="38">
        <v>441418396</v>
      </c>
      <c r="D23" s="38">
        <v>247478865</v>
      </c>
      <c r="E23" s="38">
        <v>1265796861</v>
      </c>
      <c r="F23" s="38">
        <v>78670680</v>
      </c>
      <c r="G23" s="38">
        <v>58121457</v>
      </c>
      <c r="H23" s="38">
        <v>303515498</v>
      </c>
      <c r="I23" s="38">
        <v>4278816797</v>
      </c>
    </row>
    <row r="24" spans="1:9" x14ac:dyDescent="0.3">
      <c r="A24" s="42" t="s">
        <v>85</v>
      </c>
      <c r="B24" s="34"/>
      <c r="C24" s="34"/>
      <c r="D24" s="34"/>
      <c r="E24" s="34"/>
      <c r="F24" s="34"/>
      <c r="G24" s="34"/>
      <c r="H24" s="34"/>
      <c r="I24" s="34"/>
    </row>
    <row r="25" spans="1:9" x14ac:dyDescent="0.3">
      <c r="A25" s="39" t="s">
        <v>62</v>
      </c>
      <c r="B25" s="40" t="s">
        <v>83</v>
      </c>
      <c r="C25" s="40" t="s">
        <v>83</v>
      </c>
      <c r="D25" s="40" t="s">
        <v>83</v>
      </c>
      <c r="E25" s="40" t="s">
        <v>83</v>
      </c>
      <c r="F25" s="40" t="s">
        <v>83</v>
      </c>
      <c r="G25" s="40" t="s">
        <v>83</v>
      </c>
      <c r="H25" s="41">
        <v>626720060</v>
      </c>
      <c r="I25" s="41">
        <v>626720060</v>
      </c>
    </row>
    <row r="26" spans="1:9" x14ac:dyDescent="0.3">
      <c r="A26" s="39" t="s">
        <v>87</v>
      </c>
      <c r="B26" s="40"/>
      <c r="C26" s="40"/>
      <c r="D26" s="40"/>
      <c r="E26" s="40"/>
      <c r="F26" s="40"/>
      <c r="G26" s="40"/>
      <c r="H26" s="41">
        <v>1815950</v>
      </c>
      <c r="I26" s="41">
        <v>1815950</v>
      </c>
    </row>
    <row r="27" spans="1:9" x14ac:dyDescent="0.3">
      <c r="A27" s="39" t="s">
        <v>102</v>
      </c>
      <c r="B27" s="43" t="s">
        <v>90</v>
      </c>
      <c r="C27" s="43" t="s">
        <v>91</v>
      </c>
      <c r="D27" s="43" t="s">
        <v>91</v>
      </c>
      <c r="E27" s="43" t="s">
        <v>105</v>
      </c>
      <c r="F27" s="43" t="s">
        <v>93</v>
      </c>
      <c r="G27" s="43" t="s">
        <v>93</v>
      </c>
      <c r="H27" s="44">
        <v>1815950</v>
      </c>
      <c r="I27" s="44">
        <v>1815950</v>
      </c>
    </row>
    <row r="28" spans="1:9" x14ac:dyDescent="0.3">
      <c r="A28" s="37" t="s">
        <v>94</v>
      </c>
      <c r="B28" s="40"/>
      <c r="C28" s="40"/>
      <c r="D28" s="40"/>
      <c r="E28" s="40"/>
      <c r="F28" s="40"/>
      <c r="G28" s="40"/>
      <c r="H28" s="45">
        <v>6288536010</v>
      </c>
      <c r="I28" s="45">
        <v>628536010</v>
      </c>
    </row>
    <row r="29" spans="1:9" x14ac:dyDescent="0.3">
      <c r="A29" s="39" t="s">
        <v>107</v>
      </c>
      <c r="B29" s="40" t="s">
        <v>83</v>
      </c>
      <c r="C29" s="40" t="s">
        <v>83</v>
      </c>
      <c r="D29" s="40" t="s">
        <v>83</v>
      </c>
      <c r="E29" s="40" t="s">
        <v>83</v>
      </c>
      <c r="F29" s="40" t="s">
        <v>83</v>
      </c>
      <c r="G29" s="41">
        <v>30520848</v>
      </c>
      <c r="H29" s="41">
        <v>-30520848</v>
      </c>
      <c r="I29" s="40" t="s">
        <v>83</v>
      </c>
    </row>
    <row r="30" spans="1:9" x14ac:dyDescent="0.3">
      <c r="A30" s="42" t="s">
        <v>95</v>
      </c>
      <c r="B30" s="40"/>
      <c r="C30" s="40"/>
      <c r="D30" s="40"/>
      <c r="E30" s="40"/>
      <c r="F30" s="40"/>
      <c r="G30" s="40"/>
      <c r="H30" s="40"/>
      <c r="I30" s="40"/>
    </row>
    <row r="31" spans="1:9" x14ac:dyDescent="0.3">
      <c r="A31" s="39" t="s">
        <v>108</v>
      </c>
      <c r="B31" s="43" t="s">
        <v>97</v>
      </c>
      <c r="C31" s="43" t="s">
        <v>105</v>
      </c>
      <c r="D31" s="43" t="s">
        <v>91</v>
      </c>
      <c r="E31" s="43" t="s">
        <v>98</v>
      </c>
      <c r="F31" s="43" t="s">
        <v>93</v>
      </c>
      <c r="G31" s="43" t="s">
        <v>93</v>
      </c>
      <c r="H31" s="44">
        <v>-203452021</v>
      </c>
      <c r="I31" s="44">
        <v>-203452021</v>
      </c>
    </row>
    <row r="32" spans="1:9" x14ac:dyDescent="0.3">
      <c r="A32" s="37" t="s">
        <v>109</v>
      </c>
      <c r="B32" s="38">
        <v>1883815040</v>
      </c>
      <c r="C32" s="38">
        <v>441418396</v>
      </c>
      <c r="D32" s="38">
        <v>247478865</v>
      </c>
      <c r="E32" s="38">
        <v>1265796861</v>
      </c>
      <c r="F32" s="38">
        <v>78670680</v>
      </c>
      <c r="G32" s="38">
        <v>88642305</v>
      </c>
      <c r="H32" s="38">
        <v>698078639</v>
      </c>
      <c r="I32" s="38">
        <v>4703900786</v>
      </c>
    </row>
  </sheetData>
  <mergeCells count="12">
    <mergeCell ref="H21:H22"/>
    <mergeCell ref="I21:I22"/>
    <mergeCell ref="A1:A2"/>
    <mergeCell ref="E1:E2"/>
    <mergeCell ref="F1:F2"/>
    <mergeCell ref="G1:G2"/>
    <mergeCell ref="B21:B22"/>
    <mergeCell ref="C21:C22"/>
    <mergeCell ref="D21:D22"/>
    <mergeCell ref="E21:E22"/>
    <mergeCell ref="F21:F22"/>
    <mergeCell ref="G21:G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DBCC-3704-4CBC-A6CF-AF2DC31E506D}">
  <dimension ref="B1:D60"/>
  <sheetViews>
    <sheetView topLeftCell="A14" zoomScale="70" zoomScaleNormal="70" workbookViewId="0">
      <selection activeCell="K27" sqref="K27"/>
    </sheetView>
  </sheetViews>
  <sheetFormatPr defaultRowHeight="17.25" x14ac:dyDescent="0.3"/>
  <cols>
    <col min="2" max="2" width="70.140625" style="55" customWidth="1"/>
    <col min="3" max="3" width="27.42578125" style="55" customWidth="1"/>
    <col min="4" max="4" width="27" style="55" customWidth="1"/>
  </cols>
  <sheetData>
    <row r="1" spans="2:4" x14ac:dyDescent="0.25">
      <c r="B1" s="47"/>
      <c r="C1" s="48" t="s">
        <v>37</v>
      </c>
      <c r="D1" s="48" t="s">
        <v>37</v>
      </c>
    </row>
    <row r="2" spans="2:4" x14ac:dyDescent="0.25">
      <c r="B2" s="47"/>
      <c r="C2" s="23">
        <v>45658</v>
      </c>
      <c r="D2" s="23">
        <v>45292</v>
      </c>
    </row>
    <row r="3" spans="2:4" x14ac:dyDescent="0.25">
      <c r="B3" s="47"/>
      <c r="C3" s="23">
        <v>45930</v>
      </c>
      <c r="D3" s="23">
        <v>45565</v>
      </c>
    </row>
    <row r="4" spans="2:4" x14ac:dyDescent="0.25">
      <c r="B4" s="47"/>
      <c r="C4" s="49"/>
      <c r="D4" s="50"/>
    </row>
    <row r="5" spans="2:4" x14ac:dyDescent="0.25">
      <c r="B5" s="47" t="s">
        <v>60</v>
      </c>
      <c r="C5" s="51">
        <v>729449382</v>
      </c>
      <c r="D5" s="51">
        <v>198886078</v>
      </c>
    </row>
    <row r="6" spans="2:4" x14ac:dyDescent="0.25">
      <c r="B6" s="47"/>
      <c r="C6" s="49"/>
      <c r="D6" s="49"/>
    </row>
    <row r="7" spans="2:4" x14ac:dyDescent="0.25">
      <c r="B7" s="52" t="s">
        <v>110</v>
      </c>
      <c r="C7" s="49"/>
      <c r="D7" s="49"/>
    </row>
    <row r="8" spans="2:4" x14ac:dyDescent="0.25">
      <c r="B8" s="30"/>
      <c r="C8" s="53"/>
      <c r="D8" s="53"/>
    </row>
    <row r="9" spans="2:4" x14ac:dyDescent="0.3">
      <c r="B9" s="30" t="s">
        <v>41</v>
      </c>
      <c r="C9" s="21">
        <v>369534819</v>
      </c>
      <c r="D9" s="21">
        <v>349971147</v>
      </c>
    </row>
    <row r="10" spans="2:4" x14ac:dyDescent="0.3">
      <c r="B10" s="30" t="s">
        <v>111</v>
      </c>
      <c r="C10" s="21">
        <v>152407</v>
      </c>
      <c r="D10" s="21">
        <v>177998</v>
      </c>
    </row>
    <row r="11" spans="2:4" x14ac:dyDescent="0.3">
      <c r="B11" s="30" t="s">
        <v>34</v>
      </c>
      <c r="C11" s="21">
        <v>-14596317</v>
      </c>
      <c r="D11" s="21">
        <v>-17321886</v>
      </c>
    </row>
    <row r="12" spans="2:4" x14ac:dyDescent="0.3">
      <c r="B12" s="30" t="s">
        <v>112</v>
      </c>
      <c r="C12" s="54">
        <v>1645191</v>
      </c>
      <c r="D12" s="54">
        <v>19793785</v>
      </c>
    </row>
    <row r="13" spans="2:4" x14ac:dyDescent="0.3">
      <c r="B13" s="55" t="s">
        <v>113</v>
      </c>
      <c r="C13" s="54" t="s">
        <v>83</v>
      </c>
      <c r="D13" s="54" t="s">
        <v>83</v>
      </c>
    </row>
    <row r="14" spans="2:4" x14ac:dyDescent="0.3">
      <c r="B14" s="55" t="s">
        <v>114</v>
      </c>
      <c r="C14" s="54">
        <v>10529143</v>
      </c>
      <c r="D14" s="54">
        <v>-366069</v>
      </c>
    </row>
    <row r="15" spans="2:4" x14ac:dyDescent="0.3">
      <c r="B15" s="55" t="s">
        <v>115</v>
      </c>
      <c r="C15" s="21">
        <v>-79018812</v>
      </c>
      <c r="D15" s="21">
        <v>-78979261</v>
      </c>
    </row>
    <row r="16" spans="2:4" x14ac:dyDescent="0.3">
      <c r="B16" s="30" t="s">
        <v>116</v>
      </c>
      <c r="C16" s="21">
        <v>40538</v>
      </c>
      <c r="D16" s="21">
        <v>1434719</v>
      </c>
    </row>
    <row r="17" spans="2:4" x14ac:dyDescent="0.3">
      <c r="B17" s="30" t="s">
        <v>117</v>
      </c>
      <c r="C17" s="21">
        <v>-7831315</v>
      </c>
      <c r="D17" s="21">
        <v>9049040</v>
      </c>
    </row>
    <row r="18" spans="2:4" x14ac:dyDescent="0.3">
      <c r="B18" s="30" t="s">
        <v>118</v>
      </c>
      <c r="C18" s="21">
        <v>-63449740</v>
      </c>
      <c r="D18" s="21">
        <v>-55077246</v>
      </c>
    </row>
    <row r="19" spans="2:4" x14ac:dyDescent="0.3">
      <c r="B19" s="30" t="s">
        <v>119</v>
      </c>
      <c r="C19" s="21">
        <v>67950244</v>
      </c>
      <c r="D19" s="21">
        <v>93608038</v>
      </c>
    </row>
    <row r="20" spans="2:4" x14ac:dyDescent="0.3">
      <c r="B20" s="55" t="s">
        <v>120</v>
      </c>
      <c r="C20" s="21">
        <v>-229677083</v>
      </c>
      <c r="D20" s="21">
        <v>-93633374</v>
      </c>
    </row>
    <row r="21" spans="2:4" x14ac:dyDescent="0.3">
      <c r="B21" s="30" t="s">
        <v>121</v>
      </c>
      <c r="C21" s="54">
        <v>11155645</v>
      </c>
      <c r="D21" s="54">
        <v>6919559</v>
      </c>
    </row>
    <row r="22" spans="2:4" ht="34.5" x14ac:dyDescent="0.3">
      <c r="B22" s="30" t="s">
        <v>122</v>
      </c>
      <c r="C22" s="21">
        <v>27142631</v>
      </c>
      <c r="D22" s="21">
        <v>-37390</v>
      </c>
    </row>
    <row r="23" spans="2:4" x14ac:dyDescent="0.3">
      <c r="B23" s="30" t="s">
        <v>123</v>
      </c>
      <c r="C23" s="54">
        <v>-208564</v>
      </c>
      <c r="D23" s="54">
        <v>-143802</v>
      </c>
    </row>
    <row r="24" spans="2:4" ht="17.45" customHeight="1" x14ac:dyDescent="0.25">
      <c r="B24" s="47" t="s">
        <v>124</v>
      </c>
      <c r="C24" s="56">
        <f>SUM(C5:C23)</f>
        <v>822818169</v>
      </c>
      <c r="D24" s="56">
        <f>SUM(D5:D23)</f>
        <v>434281336</v>
      </c>
    </row>
    <row r="25" spans="2:4" x14ac:dyDescent="0.25">
      <c r="B25" s="47" t="s">
        <v>63</v>
      </c>
      <c r="C25" s="57"/>
      <c r="D25" s="57"/>
    </row>
    <row r="26" spans="2:4" x14ac:dyDescent="0.3">
      <c r="B26" s="30" t="s">
        <v>125</v>
      </c>
      <c r="C26" s="21">
        <v>8120516</v>
      </c>
      <c r="D26" s="21">
        <v>-37393166</v>
      </c>
    </row>
    <row r="27" spans="2:4" x14ac:dyDescent="0.3">
      <c r="B27" s="30" t="s">
        <v>126</v>
      </c>
      <c r="C27" s="21">
        <v>29630812</v>
      </c>
      <c r="D27" s="21">
        <v>27412131</v>
      </c>
    </row>
    <row r="28" spans="2:4" x14ac:dyDescent="0.3">
      <c r="B28" s="30" t="s">
        <v>127</v>
      </c>
      <c r="C28" s="21">
        <v>30632146</v>
      </c>
      <c r="D28" s="21">
        <v>106674509</v>
      </c>
    </row>
    <row r="29" spans="2:4" x14ac:dyDescent="0.25">
      <c r="B29" s="30"/>
      <c r="C29" s="31"/>
      <c r="D29" s="31"/>
    </row>
    <row r="30" spans="2:4" x14ac:dyDescent="0.25">
      <c r="B30" s="47" t="s">
        <v>128</v>
      </c>
      <c r="C30" s="58">
        <v>891201643</v>
      </c>
      <c r="D30" s="58">
        <v>530974810</v>
      </c>
    </row>
    <row r="31" spans="2:4" x14ac:dyDescent="0.25">
      <c r="B31" s="47"/>
      <c r="C31" s="51"/>
      <c r="D31" s="49"/>
    </row>
    <row r="32" spans="2:4" x14ac:dyDescent="0.3">
      <c r="B32" s="30" t="s">
        <v>129</v>
      </c>
      <c r="C32" s="54">
        <v>-102729665</v>
      </c>
      <c r="D32" s="54">
        <v>-57887666</v>
      </c>
    </row>
    <row r="33" spans="2:4" x14ac:dyDescent="0.25">
      <c r="B33" s="47" t="s">
        <v>130</v>
      </c>
      <c r="C33" s="56">
        <f>SUM(C30:C32)</f>
        <v>788471978</v>
      </c>
      <c r="D33" s="56">
        <f>SUM(D30:D32)</f>
        <v>473087144</v>
      </c>
    </row>
    <row r="34" spans="2:4" x14ac:dyDescent="0.25">
      <c r="B34" s="47" t="s">
        <v>131</v>
      </c>
      <c r="C34" s="57"/>
      <c r="D34" s="57"/>
    </row>
    <row r="35" spans="2:4" x14ac:dyDescent="0.25">
      <c r="B35" s="30"/>
      <c r="C35" s="49"/>
      <c r="D35" s="49"/>
    </row>
    <row r="36" spans="2:4" x14ac:dyDescent="0.25">
      <c r="B36" s="47" t="s">
        <v>132</v>
      </c>
      <c r="C36" s="47"/>
      <c r="D36" s="47"/>
    </row>
    <row r="37" spans="2:4" x14ac:dyDescent="0.3">
      <c r="B37" s="30" t="s">
        <v>133</v>
      </c>
      <c r="C37" s="54">
        <v>-1102349067</v>
      </c>
      <c r="D37" s="54">
        <v>-1007753909</v>
      </c>
    </row>
    <row r="38" spans="2:4" x14ac:dyDescent="0.3">
      <c r="B38" s="30" t="s">
        <v>134</v>
      </c>
      <c r="C38" s="54">
        <v>-13051456</v>
      </c>
      <c r="D38" s="54">
        <v>-9458821</v>
      </c>
    </row>
    <row r="39" spans="2:4" ht="15" customHeight="1" x14ac:dyDescent="0.3">
      <c r="B39" s="30" t="s">
        <v>135</v>
      </c>
      <c r="C39" s="54" t="s">
        <v>83</v>
      </c>
      <c r="D39" s="54">
        <v>110457</v>
      </c>
    </row>
    <row r="40" spans="2:4" x14ac:dyDescent="0.3">
      <c r="B40" s="30" t="s">
        <v>136</v>
      </c>
      <c r="C40" s="54">
        <v>-4520143</v>
      </c>
      <c r="D40" s="54">
        <v>-25000</v>
      </c>
    </row>
    <row r="41" spans="2:4" x14ac:dyDescent="0.25">
      <c r="B41" s="30" t="s">
        <v>137</v>
      </c>
      <c r="C41" s="59">
        <v>13779748</v>
      </c>
      <c r="D41" s="59">
        <v>11571378</v>
      </c>
    </row>
    <row r="42" spans="2:4" x14ac:dyDescent="0.3">
      <c r="B42" s="47" t="s">
        <v>138</v>
      </c>
      <c r="C42" s="60">
        <f>SUM(C37:C41)</f>
        <v>-1106140918</v>
      </c>
      <c r="D42" s="60">
        <f>SUM(D37:D41)</f>
        <v>-1005555895</v>
      </c>
    </row>
    <row r="43" spans="2:4" x14ac:dyDescent="0.3">
      <c r="B43" s="47" t="s">
        <v>63</v>
      </c>
      <c r="C43" s="60"/>
      <c r="D43" s="60"/>
    </row>
    <row r="44" spans="2:4" x14ac:dyDescent="0.25">
      <c r="B44" s="47" t="s">
        <v>139</v>
      </c>
      <c r="C44" s="47"/>
      <c r="D44" s="47"/>
    </row>
    <row r="45" spans="2:4" x14ac:dyDescent="0.3">
      <c r="B45" s="30" t="s">
        <v>140</v>
      </c>
      <c r="C45" s="54">
        <v>300000000</v>
      </c>
      <c r="D45" s="54">
        <v>497670000</v>
      </c>
    </row>
    <row r="46" spans="2:4" x14ac:dyDescent="0.3">
      <c r="B46" s="30" t="s">
        <v>141</v>
      </c>
      <c r="C46" s="21">
        <v>-96823149</v>
      </c>
      <c r="D46" s="21">
        <v>-96825945</v>
      </c>
    </row>
    <row r="47" spans="2:4" x14ac:dyDescent="0.3">
      <c r="B47" s="30" t="s">
        <v>142</v>
      </c>
      <c r="C47" s="21">
        <v>144223678</v>
      </c>
      <c r="D47" s="21">
        <v>5976754</v>
      </c>
    </row>
    <row r="48" spans="2:4" x14ac:dyDescent="0.3">
      <c r="B48" s="30" t="s">
        <v>143</v>
      </c>
      <c r="C48" s="21">
        <v>25953409</v>
      </c>
      <c r="D48" s="21">
        <v>257482234</v>
      </c>
    </row>
    <row r="49" spans="2:4" x14ac:dyDescent="0.3">
      <c r="B49" s="30" t="s">
        <v>144</v>
      </c>
      <c r="C49" s="21">
        <v>-4897493</v>
      </c>
      <c r="D49" s="21">
        <v>-4716780</v>
      </c>
    </row>
    <row r="50" spans="2:4" x14ac:dyDescent="0.3">
      <c r="B50" s="30" t="s">
        <v>145</v>
      </c>
      <c r="C50" s="21">
        <v>-131057190</v>
      </c>
      <c r="D50" s="21">
        <v>-86442998</v>
      </c>
    </row>
    <row r="51" spans="2:4" x14ac:dyDescent="0.3">
      <c r="B51" s="30" t="s">
        <v>146</v>
      </c>
      <c r="C51" s="21">
        <v>-203045456</v>
      </c>
      <c r="D51" s="21">
        <v>-66001407</v>
      </c>
    </row>
    <row r="52" spans="2:4" x14ac:dyDescent="0.3">
      <c r="B52" s="47" t="s">
        <v>147</v>
      </c>
      <c r="C52" s="60">
        <f>SUM(C45:C51)</f>
        <v>34353799</v>
      </c>
      <c r="D52" s="60">
        <f>SUM(D45:D51)</f>
        <v>507141858</v>
      </c>
    </row>
    <row r="53" spans="2:4" x14ac:dyDescent="0.25">
      <c r="B53" s="47" t="s">
        <v>148</v>
      </c>
      <c r="C53" s="47"/>
      <c r="D53" s="47"/>
    </row>
    <row r="54" spans="2:4" x14ac:dyDescent="0.25">
      <c r="B54" s="61" t="s">
        <v>149</v>
      </c>
      <c r="C54" s="56">
        <f>C33+C42+C52</f>
        <v>-283315141</v>
      </c>
      <c r="D54" s="56">
        <f>D33+D42+D52</f>
        <v>-25326893</v>
      </c>
    </row>
    <row r="55" spans="2:4" x14ac:dyDescent="0.25">
      <c r="B55" s="47" t="s">
        <v>150</v>
      </c>
      <c r="C55" s="57"/>
      <c r="D55" s="57"/>
    </row>
    <row r="56" spans="2:4" x14ac:dyDescent="0.25">
      <c r="B56" s="61" t="s">
        <v>151</v>
      </c>
      <c r="C56" s="56">
        <v>993071864</v>
      </c>
      <c r="D56" s="56">
        <v>677556651</v>
      </c>
    </row>
    <row r="57" spans="2:4" x14ac:dyDescent="0.25">
      <c r="B57" s="47" t="s">
        <v>152</v>
      </c>
      <c r="C57" s="57"/>
      <c r="D57" s="57"/>
    </row>
    <row r="58" spans="2:4" x14ac:dyDescent="0.25">
      <c r="B58" s="61" t="s">
        <v>151</v>
      </c>
      <c r="C58" s="62">
        <f>C54+C56</f>
        <v>709756723</v>
      </c>
      <c r="D58" s="62">
        <f>D54+D56</f>
        <v>652229758</v>
      </c>
    </row>
    <row r="59" spans="2:4" x14ac:dyDescent="0.25">
      <c r="B59" s="47" t="s">
        <v>153</v>
      </c>
      <c r="C59" s="63"/>
      <c r="D59" s="63"/>
    </row>
    <row r="60" spans="2:4" x14ac:dyDescent="0.25">
      <c r="B60" s="61"/>
      <c r="C60" s="49"/>
      <c r="D60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Poz.Fin. 30092025-Ro </vt:lpstr>
      <vt:lpstr>Rez. Glob_30092025-Ro</vt:lpstr>
      <vt:lpstr>Capitaluri_30092025-Ro</vt:lpstr>
      <vt:lpstr>Flux de numerar_30092025_Ro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Cosmin Vasile Avram</dc:creator>
  <cp:lastModifiedBy>Lacramioara Brandusa Ciolpan</cp:lastModifiedBy>
  <dcterms:created xsi:type="dcterms:W3CDTF">2015-06-05T18:17:20Z</dcterms:created>
  <dcterms:modified xsi:type="dcterms:W3CDTF">2025-11-13T08:34:43Z</dcterms:modified>
</cp:coreProperties>
</file>