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rezultate financiare\2025\Rezultate trim III 2025\Site\"/>
    </mc:Choice>
  </mc:AlternateContent>
  <xr:revisionPtr revIDLastSave="0" documentId="8_{FAD4320A-0B97-46D4-80B7-79B54D78EDB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 Poz.Fin. 30092025-Ro " sheetId="2" r:id="rId1"/>
    <sheet name="Rez. Glob_30092025-Ro" sheetId="3" r:id="rId2"/>
    <sheet name="Capitaluri_30092025-Ro" sheetId="4" r:id="rId3"/>
    <sheet name="Flux de numerar_30092025-Ro" sheetId="5" r:id="rId4"/>
  </sheets>
  <definedNames>
    <definedName name="OLE_LINK12" localSheetId="0">' Poz.Fin. 30092025-Ro '!#REF!</definedName>
    <definedName name="OLE_LINK21" localSheetId="0">' Poz.Fin. 30092025-Ro '!#REF!</definedName>
    <definedName name="OLE_LINK3" localSheetId="1">'Rez. Glob_30092025-Ro'!#REF!</definedName>
    <definedName name="OLE_LINK9" localSheetId="0">' Poz.Fin. 30092025-Ro 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5" l="1"/>
  <c r="C57" i="5"/>
  <c r="D45" i="5"/>
  <c r="D59" i="5" s="1"/>
  <c r="D63" i="5" s="1"/>
  <c r="C45" i="5"/>
  <c r="C59" i="5" s="1"/>
  <c r="C63" i="5" s="1"/>
  <c r="D36" i="5"/>
  <c r="C36" i="5"/>
  <c r="D26" i="5"/>
  <c r="C26" i="5"/>
  <c r="C30" i="3"/>
  <c r="B30" i="3"/>
  <c r="C8" i="3"/>
  <c r="C19" i="3" s="1"/>
  <c r="C26" i="3" s="1"/>
  <c r="C32" i="3" s="1"/>
  <c r="C36" i="3" s="1"/>
  <c r="C44" i="3" s="1"/>
  <c r="B8" i="3"/>
  <c r="B19" i="3" s="1"/>
  <c r="B26" i="3" s="1"/>
  <c r="B32" i="3" s="1"/>
  <c r="B36" i="3" s="1"/>
  <c r="B44" i="3" s="1"/>
  <c r="D59" i="2"/>
  <c r="C59" i="2"/>
  <c r="D46" i="2"/>
  <c r="D61" i="2" s="1"/>
  <c r="D63" i="2" s="1"/>
  <c r="C46" i="2"/>
  <c r="C61" i="2" s="1"/>
  <c r="D37" i="2"/>
  <c r="D39" i="2" s="1"/>
  <c r="C37" i="2"/>
  <c r="C39" i="2" s="1"/>
  <c r="D24" i="2"/>
  <c r="C24" i="2"/>
  <c r="D15" i="2"/>
  <c r="D26" i="2" s="1"/>
  <c r="C15" i="2"/>
  <c r="C26" i="2" s="1"/>
  <c r="C63" i="2" l="1"/>
</calcChain>
</file>

<file path=xl/sharedStrings.xml><?xml version="1.0" encoding="utf-8"?>
<sst xmlns="http://schemas.openxmlformats.org/spreadsheetml/2006/main" count="190" uniqueCount="159">
  <si>
    <t xml:space="preserve">       </t>
  </si>
  <si>
    <t>ACTIV</t>
  </si>
  <si>
    <t>Active imobilizate</t>
  </si>
  <si>
    <t>Imobilizări corporale</t>
  </si>
  <si>
    <t>Drepturi de utilizare a activelor luate in leasing</t>
  </si>
  <si>
    <t>Imobilizări necorporale</t>
  </si>
  <si>
    <t>Imobilizări financiare</t>
  </si>
  <si>
    <t>-</t>
  </si>
  <si>
    <t>Fond comercial</t>
  </si>
  <si>
    <t>Alte creanţe</t>
  </si>
  <si>
    <t>Investiţii financiare pe termen lung</t>
  </si>
  <si>
    <t>Impozit amanat</t>
  </si>
  <si>
    <t>Numerar restricţionat</t>
  </si>
  <si>
    <t>Active circulante</t>
  </si>
  <si>
    <t>Stocuri</t>
  </si>
  <si>
    <t xml:space="preserve">Creanţe comerciale </t>
  </si>
  <si>
    <t>Creanţe privind impozitul pe profit</t>
  </si>
  <si>
    <t>Investiţii financiare pe termen scurt</t>
  </si>
  <si>
    <t>Numerar şi echivalent de numerar</t>
  </si>
  <si>
    <t>Total activ</t>
  </si>
  <si>
    <t>CAPITALURI PROPRII ŞI DATORII</t>
  </si>
  <si>
    <t>Capitaluri proprii</t>
  </si>
  <si>
    <t>Capital social</t>
  </si>
  <si>
    <t>Ajustări ale capitalului social la hiperinflaţie</t>
  </si>
  <si>
    <t>Primă de emisiune</t>
  </si>
  <si>
    <t>Alte rezerve</t>
  </si>
  <si>
    <t>Rezultatul reportat</t>
  </si>
  <si>
    <t xml:space="preserve">Diferențe de conversie </t>
  </si>
  <si>
    <t>Capitaluri proprii atribuibile asociaților entității mama</t>
  </si>
  <si>
    <t>Interese fără control</t>
  </si>
  <si>
    <t>Total capitaluri proprii</t>
  </si>
  <si>
    <t>Datorii pe termen lung</t>
  </si>
  <si>
    <t>Imprumuturi pe termen lung</t>
  </si>
  <si>
    <t>Venituri înregistrate în avans</t>
  </si>
  <si>
    <t>Datorii aferente drepturilor de utilizare a activelor luate în leasing</t>
  </si>
  <si>
    <t>Provizion pentru beneficiile angajaţilor</t>
  </si>
  <si>
    <t>Datorii curente</t>
  </si>
  <si>
    <t>Împrumuturi pe termen Scurt</t>
  </si>
  <si>
    <t>Impozit curent de plată</t>
  </si>
  <si>
    <t>Datorii comerciale</t>
  </si>
  <si>
    <t>Alte datorii</t>
  </si>
  <si>
    <t>Datorii privind contractele</t>
  </si>
  <si>
    <t>Alte provizioane</t>
  </si>
  <si>
    <t>Total datorii</t>
  </si>
  <si>
    <t>Total capitaluri proprii şi datorii</t>
  </si>
  <si>
    <t>Perioada</t>
  </si>
  <si>
    <t>Venituri din activitatea de transport intern - Romania</t>
  </si>
  <si>
    <t>Venituri din activitatea de transport - Republica Moldova</t>
  </si>
  <si>
    <t>Alte venituri</t>
  </si>
  <si>
    <t>Venituri din exploatare inainte de activitatea de constructii conform cu IFRIC12 si echilibrare</t>
  </si>
  <si>
    <t>Amortizare</t>
  </si>
  <si>
    <t xml:space="preserve">Cheltuieli cu angajaţii </t>
  </si>
  <si>
    <t xml:space="preserve">Consum gaze SNT, materiale şi consumabile utilizate </t>
  </si>
  <si>
    <t>Cheltuieli cu redevenţe</t>
  </si>
  <si>
    <t>Întreţinere şi transport</t>
  </si>
  <si>
    <t>Impozite şi alte sume datorate statului</t>
  </si>
  <si>
    <t>Venituri/Cheltuieli cu provizionul pentru riscuri şi cheltuieli</t>
  </si>
  <si>
    <t>Pierdere/ (câştig) din deprecierea creanţelor</t>
  </si>
  <si>
    <t xml:space="preserve">Alte cheltuieli de exploatare </t>
  </si>
  <si>
    <t>Profit din exploatare inainte de activitatea de constructii conform cu IFRIC12</t>
  </si>
  <si>
    <t>Venituri din activitatea de echilibrare</t>
  </si>
  <si>
    <t>Cheltuieli din activitatea de echilibrare</t>
  </si>
  <si>
    <t>Venituri din activitatea de constructii conform cu IFRIC12</t>
  </si>
  <si>
    <t>Costul activelor construite conform cu IFRIC12</t>
  </si>
  <si>
    <t>Profit din exploatare</t>
  </si>
  <si>
    <t>Venituri din dobânzi</t>
  </si>
  <si>
    <t xml:space="preserve">Venituri financiare </t>
  </si>
  <si>
    <t xml:space="preserve">Cheltuieli financiare </t>
  </si>
  <si>
    <t>Venituri financiare, net</t>
  </si>
  <si>
    <t>Profit înainte de impozitare</t>
  </si>
  <si>
    <t xml:space="preserve">Cheltuiala cu impozitul pe profit </t>
  </si>
  <si>
    <t xml:space="preserve">Profit net aferent perioadei </t>
  </si>
  <si>
    <t>Atribuibil asociaţilor entităţii mamă</t>
  </si>
  <si>
    <t>Atribuibil intereselor care nu controlează</t>
  </si>
  <si>
    <t>Număr de acţiuni</t>
  </si>
  <si>
    <t>Rezultatul pe acţiune, de bază şi diluat  (exprimat în lei pe acţiune)</t>
  </si>
  <si>
    <t xml:space="preserve">(Castig)/Pierdere actuarială aferentă perioadei </t>
  </si>
  <si>
    <t>Diferențe de conversie</t>
  </si>
  <si>
    <t>Rezultatul global total aferent perioadei</t>
  </si>
  <si>
    <t>Capital</t>
  </si>
  <si>
    <t>Ajustări ale</t>
  </si>
  <si>
    <t>Primă de</t>
  </si>
  <si>
    <r>
      <t xml:space="preserve">Rezultat </t>
    </r>
    <r>
      <rPr>
        <b/>
        <u/>
        <sz val="12"/>
        <color theme="1"/>
        <rFont val="Segoe UI"/>
        <family val="2"/>
      </rPr>
      <t>reportat</t>
    </r>
  </si>
  <si>
    <r>
      <t>Diferența de</t>
    </r>
    <r>
      <rPr>
        <b/>
        <u/>
        <sz val="12"/>
        <color theme="1"/>
        <rFont val="Segoe UI"/>
        <family val="2"/>
      </rPr>
      <t xml:space="preserve"> converse</t>
    </r>
  </si>
  <si>
    <t>Total</t>
  </si>
  <si>
    <r>
      <t>Interese fără</t>
    </r>
    <r>
      <rPr>
        <b/>
        <u/>
        <sz val="12"/>
        <color theme="1"/>
        <rFont val="Segoe UI"/>
        <family val="2"/>
      </rPr>
      <t xml:space="preserve"> control</t>
    </r>
  </si>
  <si>
    <t>Total capitaluri</t>
  </si>
  <si>
    <t xml:space="preserve">                social</t>
  </si>
  <si>
    <t>capitalului social</t>
  </si>
  <si>
    <r>
      <t xml:space="preserve">  </t>
    </r>
    <r>
      <rPr>
        <b/>
        <u/>
        <sz val="12"/>
        <color theme="1"/>
        <rFont val="Segoe UI"/>
        <family val="2"/>
      </rPr>
      <t>emisiune</t>
    </r>
  </si>
  <si>
    <r>
      <t>Rezerva</t>
    </r>
    <r>
      <rPr>
        <b/>
        <u/>
        <sz val="12"/>
        <color theme="1"/>
        <rFont val="Segoe UI"/>
        <family val="2"/>
      </rPr>
      <t xml:space="preserve"> legală</t>
    </r>
  </si>
  <si>
    <r>
      <t>Rezervă</t>
    </r>
    <r>
      <rPr>
        <b/>
        <u/>
        <sz val="12"/>
        <color theme="1"/>
        <rFont val="Segoe UI"/>
        <family val="2"/>
      </rPr>
      <t xml:space="preserve"> profit</t>
    </r>
  </si>
  <si>
    <t>proprii</t>
  </si>
  <si>
    <t>Sold la 1 ianuarie 2024</t>
  </si>
  <si>
    <t>Efectul corectării erorilor contabile (corectat-nota 32)</t>
  </si>
  <si>
    <t>Sold la 1 ianuarie 2024(retratat)</t>
  </si>
  <si>
    <t xml:space="preserve">Profit net aferent perioadei (retratat*) </t>
  </si>
  <si>
    <t xml:space="preserve">Câștigul/(pierderea) actuarială </t>
  </si>
  <si>
    <t xml:space="preserve">Total alte elemente ale rezultatului global  </t>
  </si>
  <si>
    <t>Rezultatul total global aferent perioadei</t>
  </si>
  <si>
    <t>Dividende aferente anului 2023</t>
  </si>
  <si>
    <t>Sold la 30 septembrie 2024 (retratat)*</t>
  </si>
  <si>
    <t>Profit net aferent perioadei</t>
  </si>
  <si>
    <t>Rezultat  global total  aferent perioadei</t>
  </si>
  <si>
    <t>Rezerve din profit reinvestit</t>
  </si>
  <si>
    <t xml:space="preserve">Majorare rezervă legală </t>
  </si>
  <si>
    <t>Sold la 31 decembrie 2024</t>
  </si>
  <si>
    <t>Interese fără control Petrostar</t>
  </si>
  <si>
    <t xml:space="preserve">Capital de rezervă </t>
  </si>
  <si>
    <t>Dividende aferente anului 2024</t>
  </si>
  <si>
    <t>Sold la 30 septembrie 2025</t>
  </si>
  <si>
    <t>Ajustări pentru:</t>
  </si>
  <si>
    <t>Ajustări pentru deprecierea imobilizărilor necorporale</t>
  </si>
  <si>
    <t xml:space="preserve">Câştig/(pierdere) din cedarea de mijloace fixe </t>
  </si>
  <si>
    <t xml:space="preserve">Alte provizioane </t>
  </si>
  <si>
    <t xml:space="preserve"> Venituri din taxe de racordare, fonduri nerambursabile  și bunuri preluate cu titlu gratuit</t>
  </si>
  <si>
    <t>Ajustarea Creanta privind Acordul de Concesiune</t>
  </si>
  <si>
    <t>Pierdere din creante si debitori diversi</t>
  </si>
  <si>
    <t>Pierdere/ (castig) din deprecierea stocurilor</t>
  </si>
  <si>
    <t xml:space="preserve">Ajustări pentru deprecierea creanţelor </t>
  </si>
  <si>
    <t>Provizioane pentru beneficiile angajaţilor</t>
  </si>
  <si>
    <t>Efectul actualizării provizionului pt beneficiile acordate angajaţilor</t>
  </si>
  <si>
    <t>Cheltuieli din dobânzi</t>
  </si>
  <si>
    <t>Venit achizitie pe termen avantajos (bargain pruchase)</t>
  </si>
  <si>
    <t>Venit din remasurarea intereselor care nu controleaza</t>
  </si>
  <si>
    <t>Efectul variaţiei ratelor de schimb asupra  altor elemente decât cele din exploatare</t>
  </si>
  <si>
    <t>Alte venituri / cheltuieli</t>
  </si>
  <si>
    <t>Profit din exploatare înainte de modificările în</t>
  </si>
  <si>
    <t xml:space="preserve">   capitalul circulant</t>
  </si>
  <si>
    <t xml:space="preserve">(Creştere)/ descreştere creanţe comerciale şi alte creanţe </t>
  </si>
  <si>
    <t xml:space="preserve">(Creştere)/descreştere stocuri </t>
  </si>
  <si>
    <t xml:space="preserve">Creştere/(descreştere) datorii comerciale şi alte datorii </t>
  </si>
  <si>
    <t>Numerar generat din exploatare</t>
  </si>
  <si>
    <t>Impozit pe profit plătit</t>
  </si>
  <si>
    <t xml:space="preserve">Numerar net generat din </t>
  </si>
  <si>
    <t xml:space="preserve">   activitatea de exploatare</t>
  </si>
  <si>
    <t>Flux de trezorerie din activităţi de investiţii</t>
  </si>
  <si>
    <t>Achiziţia de imobilizări necorporale</t>
  </si>
  <si>
    <t>Achiziţia de imobilizări corporale</t>
  </si>
  <si>
    <t>Incasări din vânzari de imobilizări corporale</t>
  </si>
  <si>
    <t>Dobânzi primite</t>
  </si>
  <si>
    <t>Plăți pentru investiții financiare</t>
  </si>
  <si>
    <t>Numerar net utilizat în activităţi de  investiţii</t>
  </si>
  <si>
    <t xml:space="preserve">  </t>
  </si>
  <si>
    <t>Flux de trezorerie din activităţi de finanţare</t>
  </si>
  <si>
    <t>Rambursări împrumuturi termen lung</t>
  </si>
  <si>
    <t>Trageri credit pentru capital de lucru</t>
  </si>
  <si>
    <t>Trageri imprumuturi pe termen lung</t>
  </si>
  <si>
    <t>Plata părții principale a datoriilor de leasing</t>
  </si>
  <si>
    <t xml:space="preserve">Încasări din taxe de racordare </t>
  </si>
  <si>
    <t>Dobânzi plătite</t>
  </si>
  <si>
    <t>Dividende plătite</t>
  </si>
  <si>
    <t>Numerar net utilizat în activităţi de</t>
  </si>
  <si>
    <t xml:space="preserve">    finanţare</t>
  </si>
  <si>
    <t xml:space="preserve">Modificarea netă a numerarului şi </t>
  </si>
  <si>
    <t xml:space="preserve">   echivalentului de numerar</t>
  </si>
  <si>
    <t xml:space="preserve">Numerar şi echivalent de numerar </t>
  </si>
  <si>
    <t xml:space="preserve">   la început de an</t>
  </si>
  <si>
    <t xml:space="preserve">   la sfârşit de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</si>
</sst>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8]d&quot; &quot;mmmm&quot; &quot;yyyy;@"/>
    <numFmt numFmtId="165" formatCode="dd/mm/yy;@"/>
  </numFmts>
  <fonts count="22" x14ac:knownFonts="1">
    <font>
      <sz val="11"/>
      <color theme="1"/>
      <name val="Calibri"/>
      <family val="2"/>
      <scheme val="minor"/>
    </font>
    <font>
      <sz val="12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b/>
      <u/>
      <sz val="12"/>
      <name val="Segoe UI"/>
      <family val="2"/>
      <charset val="238"/>
    </font>
    <font>
      <sz val="12"/>
      <color rgb="FF000000"/>
      <name val="Segoe UI"/>
      <family val="2"/>
      <charset val="238"/>
    </font>
    <font>
      <b/>
      <sz val="12"/>
      <color rgb="FF000000"/>
      <name val="Segoe UI"/>
      <family val="2"/>
      <charset val="238"/>
    </font>
    <font>
      <b/>
      <sz val="12"/>
      <name val="Segoe UI"/>
      <family val="2"/>
    </font>
    <font>
      <b/>
      <u/>
      <sz val="12"/>
      <color theme="1"/>
      <name val="Segoe UI"/>
      <family val="2"/>
      <charset val="238"/>
    </font>
    <font>
      <b/>
      <u/>
      <sz val="12"/>
      <color theme="1"/>
      <name val="Segoe UI"/>
      <family val="2"/>
    </font>
    <font>
      <b/>
      <sz val="10"/>
      <name val="Georgia"/>
      <family val="1"/>
    </font>
    <font>
      <b/>
      <sz val="10"/>
      <color theme="1"/>
      <name val="Georgia"/>
      <family val="1"/>
    </font>
    <font>
      <b/>
      <sz val="12"/>
      <color theme="1"/>
      <name val="Segoe UI"/>
      <family val="2"/>
    </font>
    <font>
      <sz val="12"/>
      <color rgb="FFFF0000"/>
      <name val="Segoe UI"/>
      <family val="2"/>
    </font>
    <font>
      <sz val="12"/>
      <color theme="1"/>
      <name val="Segoe UI"/>
      <family val="2"/>
    </font>
    <font>
      <i/>
      <sz val="12"/>
      <color theme="1"/>
      <name val="Segoe UI"/>
      <family val="2"/>
    </font>
    <font>
      <b/>
      <sz val="12"/>
      <color theme="1"/>
      <name val="Georgia"/>
      <family val="1"/>
    </font>
    <font>
      <sz val="12"/>
      <color rgb="FF000000"/>
      <name val="Segoe UI"/>
      <family val="2"/>
    </font>
    <font>
      <b/>
      <sz val="12"/>
      <color rgb="FF000000"/>
      <name val="Segoe UI"/>
      <family val="2"/>
    </font>
    <font>
      <b/>
      <u val="double"/>
      <sz val="12"/>
      <color theme="1"/>
      <name val="Segoe UI"/>
      <family val="2"/>
    </font>
    <font>
      <sz val="10"/>
      <color theme="1"/>
      <name val="Georgia"/>
      <family val="1"/>
    </font>
    <font>
      <u/>
      <sz val="10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3" fontId="1" fillId="0" borderId="0" xfId="0" applyNumberFormat="1" applyFont="1" applyFill="1"/>
    <xf numFmtId="0" fontId="2" fillId="0" borderId="0" xfId="0" applyFont="1"/>
    <xf numFmtId="0" fontId="3" fillId="0" borderId="0" xfId="0" applyFont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3" fontId="1" fillId="0" borderId="0" xfId="0" applyNumberFormat="1" applyFont="1" applyFill="1" applyAlignment="1">
      <alignment horizontal="right"/>
    </xf>
    <xf numFmtId="0" fontId="5" fillId="0" borderId="0" xfId="0" applyFont="1" applyAlignment="1">
      <alignment wrapText="1"/>
    </xf>
    <xf numFmtId="3" fontId="3" fillId="0" borderId="3" xfId="0" applyNumberFormat="1" applyFont="1" applyFill="1" applyBorder="1" applyAlignment="1">
      <alignment horizontal="right" wrapText="1"/>
    </xf>
    <xf numFmtId="3" fontId="3" fillId="0" borderId="0" xfId="0" applyNumberFormat="1" applyFont="1" applyFill="1" applyAlignment="1">
      <alignment horizontal="right" wrapText="1"/>
    </xf>
    <xf numFmtId="3" fontId="3" fillId="0" borderId="4" xfId="0" applyNumberFormat="1" applyFont="1" applyFill="1" applyBorder="1" applyAlignment="1">
      <alignment horizontal="right" wrapText="1"/>
    </xf>
    <xf numFmtId="0" fontId="6" fillId="0" borderId="0" xfId="0" applyFont="1" applyAlignment="1">
      <alignment wrapText="1"/>
    </xf>
    <xf numFmtId="3" fontId="3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Fill="1" applyAlignment="1">
      <alignment horizontal="right" wrapText="1"/>
    </xf>
    <xf numFmtId="0" fontId="3" fillId="0" borderId="0" xfId="0" applyFont="1" applyAlignment="1">
      <alignment vertical="top" wrapText="1"/>
    </xf>
    <xf numFmtId="37" fontId="7" fillId="0" borderId="1" xfId="0" applyNumberFormat="1" applyFont="1" applyFill="1" applyBorder="1" applyAlignment="1">
      <alignment horizontal="right" wrapText="1"/>
    </xf>
    <xf numFmtId="165" fontId="4" fillId="0" borderId="0" xfId="0" applyNumberFormat="1" applyFont="1" applyFill="1" applyAlignment="1">
      <alignment horizontal="right"/>
    </xf>
    <xf numFmtId="165" fontId="8" fillId="0" borderId="0" xfId="0" applyNumberFormat="1" applyFont="1" applyFill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37" fontId="1" fillId="0" borderId="0" xfId="0" applyNumberFormat="1" applyFont="1" applyFill="1"/>
    <xf numFmtId="37" fontId="2" fillId="0" borderId="0" xfId="0" applyNumberFormat="1" applyFont="1" applyFill="1"/>
    <xf numFmtId="37" fontId="7" fillId="0" borderId="3" xfId="0" applyNumberFormat="1" applyFont="1" applyFill="1" applyBorder="1"/>
    <xf numFmtId="37" fontId="2" fillId="0" borderId="0" xfId="0" applyNumberFormat="1" applyFont="1" applyFill="1" applyAlignment="1">
      <alignment horizontal="right"/>
    </xf>
    <xf numFmtId="39" fontId="2" fillId="0" borderId="0" xfId="0" applyNumberFormat="1" applyFont="1" applyFill="1"/>
    <xf numFmtId="39" fontId="1" fillId="0" borderId="0" xfId="0" applyNumberFormat="1" applyFont="1" applyFill="1" applyAlignment="1">
      <alignment horizontal="right"/>
    </xf>
    <xf numFmtId="39" fontId="2" fillId="0" borderId="0" xfId="0" applyNumberFormat="1" applyFont="1" applyFill="1" applyAlignment="1">
      <alignment horizontal="right"/>
    </xf>
    <xf numFmtId="37" fontId="1" fillId="0" borderId="0" xfId="0" applyNumberFormat="1" applyFont="1" applyFill="1" applyAlignment="1">
      <alignment horizontal="right"/>
    </xf>
    <xf numFmtId="3" fontId="1" fillId="0" borderId="0" xfId="0" applyNumberFormat="1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3" fillId="0" borderId="0" xfId="0" applyFont="1"/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3" fontId="14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3" fontId="13" fillId="0" borderId="0" xfId="0" applyNumberFormat="1" applyFont="1"/>
    <xf numFmtId="0" fontId="16" fillId="0" borderId="0" xfId="0" applyFont="1" applyAlignment="1">
      <alignment horizontal="right" vertical="center" wrapText="1"/>
    </xf>
    <xf numFmtId="0" fontId="14" fillId="0" borderId="0" xfId="0" applyFont="1"/>
    <xf numFmtId="165" fontId="9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37" fontId="14" fillId="0" borderId="0" xfId="0" applyNumberFormat="1" applyFont="1" applyFill="1" applyAlignment="1">
      <alignment vertical="center"/>
    </xf>
    <xf numFmtId="37" fontId="14" fillId="0" borderId="0" xfId="0" applyNumberFormat="1" applyFont="1" applyFill="1" applyAlignment="1">
      <alignment horizontal="right" vertical="center"/>
    </xf>
    <xf numFmtId="3" fontId="9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37" fontId="9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 wrapText="1"/>
    </xf>
    <xf numFmtId="3" fontId="19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F790E-4BFD-49ED-BFBE-FE3840C83181}">
  <dimension ref="B1:D64"/>
  <sheetViews>
    <sheetView tabSelected="1" zoomScale="70" zoomScaleNormal="70" workbookViewId="0">
      <selection activeCell="I6" sqref="I6"/>
    </sheetView>
  </sheetViews>
  <sheetFormatPr defaultColWidth="9.140625" defaultRowHeight="17.25" x14ac:dyDescent="0.3"/>
  <cols>
    <col min="1" max="1" width="9.140625" style="3"/>
    <col min="2" max="2" width="55.5703125" style="1" customWidth="1"/>
    <col min="3" max="4" width="28.5703125" style="2" customWidth="1"/>
    <col min="5" max="16384" width="9.140625" style="3"/>
  </cols>
  <sheetData>
    <row r="1" spans="2:4" ht="18" thickBot="1" x14ac:dyDescent="0.35"/>
    <row r="2" spans="2:4" x14ac:dyDescent="0.3">
      <c r="B2" s="4"/>
      <c r="C2" s="5">
        <v>45930</v>
      </c>
      <c r="D2" s="5">
        <v>45657</v>
      </c>
    </row>
    <row r="3" spans="2:4" ht="18" thickBot="1" x14ac:dyDescent="0.35">
      <c r="B3" s="4"/>
      <c r="C3" s="6" t="s">
        <v>0</v>
      </c>
      <c r="D3" s="7"/>
    </row>
    <row r="4" spans="2:4" x14ac:dyDescent="0.3">
      <c r="B4" s="4" t="s">
        <v>1</v>
      </c>
    </row>
    <row r="5" spans="2:4" x14ac:dyDescent="0.3">
      <c r="B5" s="4" t="s">
        <v>2</v>
      </c>
    </row>
    <row r="6" spans="2:4" x14ac:dyDescent="0.3">
      <c r="B6" s="8" t="s">
        <v>3</v>
      </c>
      <c r="C6" s="9">
        <v>671658186</v>
      </c>
      <c r="D6" s="9">
        <v>710016488</v>
      </c>
    </row>
    <row r="7" spans="2:4" x14ac:dyDescent="0.3">
      <c r="B7" s="10" t="s">
        <v>4</v>
      </c>
      <c r="C7" s="9">
        <v>126769428</v>
      </c>
      <c r="D7" s="9">
        <v>156238537</v>
      </c>
    </row>
    <row r="8" spans="2:4" x14ac:dyDescent="0.3">
      <c r="B8" s="10" t="s">
        <v>5</v>
      </c>
      <c r="C8" s="9">
        <v>5526504405</v>
      </c>
      <c r="D8" s="9">
        <v>5117108681</v>
      </c>
    </row>
    <row r="9" spans="2:4" x14ac:dyDescent="0.3">
      <c r="B9" s="10" t="s">
        <v>6</v>
      </c>
      <c r="C9" s="9">
        <v>487591</v>
      </c>
      <c r="D9" s="9" t="s">
        <v>7</v>
      </c>
    </row>
    <row r="10" spans="2:4" x14ac:dyDescent="0.3">
      <c r="B10" s="8" t="s">
        <v>8</v>
      </c>
      <c r="C10" s="9">
        <v>10209020</v>
      </c>
      <c r="D10" s="9">
        <v>10149917</v>
      </c>
    </row>
    <row r="11" spans="2:4" x14ac:dyDescent="0.3">
      <c r="B11" s="8" t="s">
        <v>9</v>
      </c>
      <c r="C11" s="9">
        <v>2969577092</v>
      </c>
      <c r="D11" s="9">
        <v>2648907892</v>
      </c>
    </row>
    <row r="12" spans="2:4" x14ac:dyDescent="0.3">
      <c r="B12" s="8" t="s">
        <v>10</v>
      </c>
      <c r="C12" s="9">
        <v>31092000</v>
      </c>
      <c r="D12" s="9" t="s">
        <v>7</v>
      </c>
    </row>
    <row r="13" spans="2:4" x14ac:dyDescent="0.3">
      <c r="B13" s="8" t="s">
        <v>11</v>
      </c>
      <c r="C13" s="9">
        <v>90687416</v>
      </c>
      <c r="D13" s="9">
        <v>81111504</v>
      </c>
    </row>
    <row r="14" spans="2:4" ht="18" thickBot="1" x14ac:dyDescent="0.35">
      <c r="B14" s="8" t="s">
        <v>12</v>
      </c>
      <c r="C14" s="9">
        <v>2478718</v>
      </c>
      <c r="D14" s="9">
        <v>2301307</v>
      </c>
    </row>
    <row r="15" spans="2:4" ht="18" thickBot="1" x14ac:dyDescent="0.35">
      <c r="B15" s="4"/>
      <c r="C15" s="11">
        <f>SUM(C6:C14)</f>
        <v>9429463856</v>
      </c>
      <c r="D15" s="11">
        <f>SUM(D6:D14)</f>
        <v>8725834326</v>
      </c>
    </row>
    <row r="16" spans="2:4" x14ac:dyDescent="0.3">
      <c r="B16" s="8"/>
    </row>
    <row r="17" spans="2:4" x14ac:dyDescent="0.3">
      <c r="B17" s="4" t="s">
        <v>13</v>
      </c>
    </row>
    <row r="18" spans="2:4" x14ac:dyDescent="0.3">
      <c r="B18" s="10" t="s">
        <v>14</v>
      </c>
      <c r="C18" s="2">
        <v>701861268</v>
      </c>
      <c r="D18" s="2">
        <v>514142628</v>
      </c>
    </row>
    <row r="19" spans="2:4" x14ac:dyDescent="0.3">
      <c r="B19" s="8" t="s">
        <v>15</v>
      </c>
      <c r="C19" s="2">
        <v>202088055</v>
      </c>
      <c r="D19" s="2">
        <v>345848299</v>
      </c>
    </row>
    <row r="20" spans="2:4" x14ac:dyDescent="0.3">
      <c r="B20" s="8" t="s">
        <v>9</v>
      </c>
      <c r="C20" s="2">
        <v>156723518</v>
      </c>
      <c r="D20" s="2">
        <v>104047643</v>
      </c>
    </row>
    <row r="21" spans="2:4" x14ac:dyDescent="0.3">
      <c r="B21" s="8" t="s">
        <v>16</v>
      </c>
      <c r="C21" s="9">
        <v>0</v>
      </c>
      <c r="D21" s="2">
        <v>15184160</v>
      </c>
    </row>
    <row r="22" spans="2:4" x14ac:dyDescent="0.3">
      <c r="B22" s="8" t="s">
        <v>17</v>
      </c>
      <c r="C22" s="9">
        <v>77730000</v>
      </c>
      <c r="D22" s="9" t="s">
        <v>7</v>
      </c>
    </row>
    <row r="23" spans="2:4" ht="18" thickBot="1" x14ac:dyDescent="0.35">
      <c r="B23" s="8" t="s">
        <v>18</v>
      </c>
      <c r="C23" s="2">
        <v>743411669</v>
      </c>
      <c r="D23" s="2">
        <v>1064299187</v>
      </c>
    </row>
    <row r="24" spans="2:4" ht="18" thickBot="1" x14ac:dyDescent="0.35">
      <c r="B24" s="4"/>
      <c r="C24" s="11">
        <f>SUM(C18:C23)</f>
        <v>1881814510</v>
      </c>
      <c r="D24" s="11">
        <f>SUM(D18:D23)</f>
        <v>2043521917</v>
      </c>
    </row>
    <row r="25" spans="2:4" x14ac:dyDescent="0.3">
      <c r="B25" s="4"/>
      <c r="C25" s="12"/>
      <c r="D25" s="12"/>
    </row>
    <row r="26" spans="2:4" ht="18" thickBot="1" x14ac:dyDescent="0.35">
      <c r="B26" s="4" t="s">
        <v>19</v>
      </c>
      <c r="C26" s="13">
        <f>C15+C24</f>
        <v>11311278366</v>
      </c>
      <c r="D26" s="13">
        <f>D15+D24</f>
        <v>10769356243</v>
      </c>
    </row>
    <row r="27" spans="2:4" ht="18" thickTop="1" x14ac:dyDescent="0.3">
      <c r="B27" s="8"/>
    </row>
    <row r="28" spans="2:4" x14ac:dyDescent="0.3">
      <c r="B28" s="14" t="s">
        <v>20</v>
      </c>
    </row>
    <row r="29" spans="2:4" x14ac:dyDescent="0.3">
      <c r="B29" s="8"/>
    </row>
    <row r="30" spans="2:4" x14ac:dyDescent="0.3">
      <c r="B30" s="4" t="s">
        <v>21</v>
      </c>
    </row>
    <row r="31" spans="2:4" x14ac:dyDescent="0.3">
      <c r="B31" s="8" t="s">
        <v>22</v>
      </c>
      <c r="C31" s="2">
        <v>1883815040</v>
      </c>
      <c r="D31" s="2">
        <v>1883815040</v>
      </c>
    </row>
    <row r="32" spans="2:4" x14ac:dyDescent="0.3">
      <c r="B32" s="8" t="s">
        <v>23</v>
      </c>
      <c r="C32" s="2">
        <v>441418396</v>
      </c>
      <c r="D32" s="2">
        <v>441418396</v>
      </c>
    </row>
    <row r="33" spans="2:4" x14ac:dyDescent="0.3">
      <c r="B33" s="8" t="s">
        <v>24</v>
      </c>
      <c r="C33" s="2">
        <v>247478865</v>
      </c>
      <c r="D33" s="2">
        <v>247478865</v>
      </c>
    </row>
    <row r="34" spans="2:4" x14ac:dyDescent="0.3">
      <c r="B34" s="8" t="s">
        <v>25</v>
      </c>
      <c r="C34" s="2">
        <v>1265796861</v>
      </c>
      <c r="D34" s="2">
        <v>1265796861</v>
      </c>
    </row>
    <row r="35" spans="2:4" x14ac:dyDescent="0.3">
      <c r="B35" s="8" t="s">
        <v>26</v>
      </c>
      <c r="C35" s="2">
        <v>902584139</v>
      </c>
      <c r="D35" s="2">
        <v>433983777</v>
      </c>
    </row>
    <row r="36" spans="2:4" x14ac:dyDescent="0.3">
      <c r="B36" s="8" t="s">
        <v>27</v>
      </c>
      <c r="C36" s="2">
        <v>11014647</v>
      </c>
      <c r="D36" s="2">
        <v>9922595</v>
      </c>
    </row>
    <row r="37" spans="2:4" x14ac:dyDescent="0.3">
      <c r="B37" s="3" t="s">
        <v>28</v>
      </c>
      <c r="C37" s="15">
        <f>SUM(C31:C36)</f>
        <v>4752107948</v>
      </c>
      <c r="D37" s="15">
        <f>SUM(D31:D36)</f>
        <v>4282415534</v>
      </c>
    </row>
    <row r="38" spans="2:4" ht="18" thickBot="1" x14ac:dyDescent="0.35">
      <c r="B38" s="3" t="s">
        <v>29</v>
      </c>
      <c r="C38" s="2">
        <v>130647322</v>
      </c>
      <c r="D38" s="2">
        <v>107136408</v>
      </c>
    </row>
    <row r="39" spans="2:4" ht="18" thickBot="1" x14ac:dyDescent="0.35">
      <c r="B39" s="4" t="s">
        <v>30</v>
      </c>
      <c r="C39" s="11">
        <f>SUM(C37:C38)</f>
        <v>4882755270</v>
      </c>
      <c r="D39" s="11">
        <f>SUM(D37:D38)</f>
        <v>4389551942</v>
      </c>
    </row>
    <row r="40" spans="2:4" x14ac:dyDescent="0.3">
      <c r="B40" s="4"/>
      <c r="C40" s="15"/>
      <c r="D40" s="16"/>
    </row>
    <row r="41" spans="2:4" x14ac:dyDescent="0.3">
      <c r="B41" s="14" t="s">
        <v>31</v>
      </c>
    </row>
    <row r="42" spans="2:4" x14ac:dyDescent="0.3">
      <c r="B42" s="8" t="s">
        <v>32</v>
      </c>
      <c r="C42" s="2">
        <v>3213671390</v>
      </c>
      <c r="D42" s="2">
        <v>3406202889</v>
      </c>
    </row>
    <row r="43" spans="2:4" x14ac:dyDescent="0.3">
      <c r="B43" s="8" t="s">
        <v>33</v>
      </c>
      <c r="C43" s="2">
        <v>1138643383</v>
      </c>
      <c r="D43" s="2">
        <v>1141200092</v>
      </c>
    </row>
    <row r="44" spans="2:4" ht="34.5" x14ac:dyDescent="0.3">
      <c r="B44" s="8" t="s">
        <v>34</v>
      </c>
      <c r="C44" s="2">
        <v>97447655</v>
      </c>
      <c r="D44" s="2">
        <v>125610112</v>
      </c>
    </row>
    <row r="45" spans="2:4" ht="18" thickBot="1" x14ac:dyDescent="0.35">
      <c r="B45" s="8" t="s">
        <v>35</v>
      </c>
      <c r="C45" s="2">
        <v>149478475</v>
      </c>
      <c r="D45" s="2">
        <v>144260768</v>
      </c>
    </row>
    <row r="46" spans="2:4" ht="18" thickBot="1" x14ac:dyDescent="0.35">
      <c r="B46" s="4"/>
      <c r="C46" s="11">
        <f>SUM(C42:C45)</f>
        <v>4599240903</v>
      </c>
      <c r="D46" s="11">
        <f>SUM(D42:D45)</f>
        <v>4817273861</v>
      </c>
    </row>
    <row r="48" spans="2:4" x14ac:dyDescent="0.3">
      <c r="B48" s="4"/>
    </row>
    <row r="49" spans="2:4" x14ac:dyDescent="0.3">
      <c r="B49" s="4" t="s">
        <v>36</v>
      </c>
    </row>
    <row r="50" spans="2:4" x14ac:dyDescent="0.3">
      <c r="B50" s="8" t="s">
        <v>37</v>
      </c>
      <c r="C50" s="2">
        <v>928849329</v>
      </c>
      <c r="D50" s="2">
        <v>368781400</v>
      </c>
    </row>
    <row r="51" spans="2:4" x14ac:dyDescent="0.3">
      <c r="B51" s="8" t="s">
        <v>33</v>
      </c>
      <c r="C51" s="2">
        <v>105070953</v>
      </c>
      <c r="D51" s="2">
        <v>103676018</v>
      </c>
    </row>
    <row r="52" spans="2:4" x14ac:dyDescent="0.3">
      <c r="B52" s="8" t="s">
        <v>38</v>
      </c>
      <c r="C52" s="2">
        <v>8038947</v>
      </c>
      <c r="D52" s="2">
        <v>0</v>
      </c>
    </row>
    <row r="53" spans="2:4" x14ac:dyDescent="0.3">
      <c r="B53" s="8" t="s">
        <v>39</v>
      </c>
      <c r="C53" s="2">
        <v>254116406</v>
      </c>
      <c r="D53" s="2">
        <v>508085044</v>
      </c>
    </row>
    <row r="54" spans="2:4" x14ac:dyDescent="0.3">
      <c r="B54" s="8" t="s">
        <v>40</v>
      </c>
      <c r="C54" s="2">
        <v>395612747</v>
      </c>
      <c r="D54" s="2">
        <v>389921373</v>
      </c>
    </row>
    <row r="55" spans="2:4" x14ac:dyDescent="0.3">
      <c r="B55" s="8" t="s">
        <v>41</v>
      </c>
      <c r="C55" s="2">
        <v>45906002</v>
      </c>
      <c r="D55" s="2">
        <v>97965975</v>
      </c>
    </row>
    <row r="56" spans="2:4" ht="34.5" x14ac:dyDescent="0.3">
      <c r="B56" s="8" t="s">
        <v>34</v>
      </c>
      <c r="C56" s="2">
        <v>43548536</v>
      </c>
      <c r="D56" s="2">
        <v>37415435</v>
      </c>
    </row>
    <row r="57" spans="2:4" x14ac:dyDescent="0.3">
      <c r="B57" s="8" t="s">
        <v>42</v>
      </c>
      <c r="C57" s="2">
        <v>25054532</v>
      </c>
      <c r="D57" s="2">
        <v>39650849</v>
      </c>
    </row>
    <row r="58" spans="2:4" ht="18" thickBot="1" x14ac:dyDescent="0.35">
      <c r="B58" s="8" t="s">
        <v>35</v>
      </c>
      <c r="C58" s="2">
        <v>23084741</v>
      </c>
      <c r="D58" s="2">
        <v>17034346</v>
      </c>
    </row>
    <row r="59" spans="2:4" ht="18" thickBot="1" x14ac:dyDescent="0.35">
      <c r="B59" s="4"/>
      <c r="C59" s="11">
        <f>SUM(C50:C58)</f>
        <v>1829282193</v>
      </c>
      <c r="D59" s="11">
        <f>SUM(D50:D58)</f>
        <v>1562530440</v>
      </c>
    </row>
    <row r="60" spans="2:4" x14ac:dyDescent="0.3">
      <c r="B60" s="4"/>
      <c r="C60" s="17"/>
      <c r="D60" s="17"/>
    </row>
    <row r="61" spans="2:4" x14ac:dyDescent="0.3">
      <c r="B61" s="4" t="s">
        <v>43</v>
      </c>
      <c r="C61" s="15">
        <f>C46+C59</f>
        <v>6428523096</v>
      </c>
      <c r="D61" s="15">
        <f>D46+D59</f>
        <v>6379804301</v>
      </c>
    </row>
    <row r="62" spans="2:4" x14ac:dyDescent="0.3">
      <c r="B62" s="4"/>
      <c r="C62" s="12"/>
      <c r="D62" s="12"/>
    </row>
    <row r="63" spans="2:4" ht="18" thickBot="1" x14ac:dyDescent="0.35">
      <c r="B63" s="4" t="s">
        <v>44</v>
      </c>
      <c r="C63" s="13">
        <f>C61+C39</f>
        <v>11311278366</v>
      </c>
      <c r="D63" s="13">
        <f>D61+D39</f>
        <v>10769356243</v>
      </c>
    </row>
    <row r="64" spans="2:4" ht="18" thickTop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4FF2-E3FE-4F48-AA79-BC38128E67A7}">
  <dimension ref="A1:C46"/>
  <sheetViews>
    <sheetView zoomScale="70" zoomScaleNormal="70" workbookViewId="0">
      <selection activeCell="J27" sqref="J27"/>
    </sheetView>
  </sheetViews>
  <sheetFormatPr defaultColWidth="8.85546875" defaultRowHeight="17.25" x14ac:dyDescent="0.3"/>
  <cols>
    <col min="1" max="1" width="85.140625" style="1" bestFit="1" customWidth="1"/>
    <col min="2" max="2" width="22.7109375" style="25" customWidth="1"/>
    <col min="3" max="3" width="23" style="26" customWidth="1"/>
    <col min="4" max="16384" width="8.85546875" style="3"/>
  </cols>
  <sheetData>
    <row r="1" spans="1:3" x14ac:dyDescent="0.3">
      <c r="A1" s="18"/>
      <c r="B1" s="19" t="s">
        <v>45</v>
      </c>
      <c r="C1" s="19" t="s">
        <v>45</v>
      </c>
    </row>
    <row r="2" spans="1:3" x14ac:dyDescent="0.3">
      <c r="A2" s="18"/>
      <c r="B2" s="20">
        <v>45658</v>
      </c>
      <c r="C2" s="21">
        <v>45292</v>
      </c>
    </row>
    <row r="3" spans="1:3" ht="18" thickBot="1" x14ac:dyDescent="0.35">
      <c r="A3" s="18"/>
      <c r="B3" s="22">
        <v>45930</v>
      </c>
      <c r="C3" s="22">
        <v>45565</v>
      </c>
    </row>
    <row r="4" spans="1:3" x14ac:dyDescent="0.3">
      <c r="A4" s="18"/>
      <c r="B4" s="23"/>
      <c r="C4" s="24"/>
    </row>
    <row r="5" spans="1:3" x14ac:dyDescent="0.3">
      <c r="A5" s="8" t="s">
        <v>46</v>
      </c>
      <c r="B5" s="25">
        <v>1789314319</v>
      </c>
      <c r="C5" s="26">
        <v>1271535895</v>
      </c>
    </row>
    <row r="6" spans="1:3" x14ac:dyDescent="0.3">
      <c r="A6" s="8" t="s">
        <v>47</v>
      </c>
      <c r="B6" s="25">
        <v>193070623</v>
      </c>
      <c r="C6" s="26">
        <v>105715116</v>
      </c>
    </row>
    <row r="7" spans="1:3" ht="18" thickBot="1" x14ac:dyDescent="0.35">
      <c r="A7" s="8" t="s">
        <v>48</v>
      </c>
      <c r="B7" s="25">
        <v>115113606</v>
      </c>
      <c r="C7" s="26">
        <v>118555373</v>
      </c>
    </row>
    <row r="8" spans="1:3" ht="35.25" thickBot="1" x14ac:dyDescent="0.35">
      <c r="A8" s="4" t="s">
        <v>49</v>
      </c>
      <c r="B8" s="27">
        <f>SUM(B5:B7)</f>
        <v>2097498548</v>
      </c>
      <c r="C8" s="27">
        <f>SUM(C5:C7)</f>
        <v>1495806384</v>
      </c>
    </row>
    <row r="9" spans="1:3" x14ac:dyDescent="0.3">
      <c r="A9" s="8"/>
    </row>
    <row r="10" spans="1:3" x14ac:dyDescent="0.3">
      <c r="A10" s="8" t="s">
        <v>50</v>
      </c>
      <c r="B10" s="25">
        <v>-408531793</v>
      </c>
      <c r="C10" s="26">
        <v>-389150938</v>
      </c>
    </row>
    <row r="11" spans="1:3" x14ac:dyDescent="0.3">
      <c r="A11" s="8" t="s">
        <v>51</v>
      </c>
      <c r="B11" s="25">
        <v>-509120655</v>
      </c>
      <c r="C11" s="26">
        <v>-462953799</v>
      </c>
    </row>
    <row r="12" spans="1:3" x14ac:dyDescent="0.3">
      <c r="A12" s="8" t="s">
        <v>52</v>
      </c>
      <c r="B12" s="25">
        <v>-83943747</v>
      </c>
      <c r="C12" s="26">
        <v>-105717173</v>
      </c>
    </row>
    <row r="13" spans="1:3" x14ac:dyDescent="0.3">
      <c r="A13" s="8" t="s">
        <v>53</v>
      </c>
      <c r="B13" s="25">
        <v>-205771147</v>
      </c>
      <c r="C13" s="26">
        <v>-146226629</v>
      </c>
    </row>
    <row r="14" spans="1:3" x14ac:dyDescent="0.3">
      <c r="A14" s="8" t="s">
        <v>54</v>
      </c>
      <c r="B14" s="25">
        <v>-98574103</v>
      </c>
      <c r="C14" s="26">
        <v>-79152375</v>
      </c>
    </row>
    <row r="15" spans="1:3" x14ac:dyDescent="0.3">
      <c r="A15" s="8" t="s">
        <v>55</v>
      </c>
      <c r="B15" s="25">
        <v>-96836414</v>
      </c>
      <c r="C15" s="26">
        <v>-68223550</v>
      </c>
    </row>
    <row r="16" spans="1:3" x14ac:dyDescent="0.3">
      <c r="A16" s="8" t="s">
        <v>56</v>
      </c>
      <c r="B16" s="25">
        <v>4555972</v>
      </c>
      <c r="C16" s="26">
        <v>-9220576</v>
      </c>
    </row>
    <row r="17" spans="1:3" x14ac:dyDescent="0.3">
      <c r="A17" s="8" t="s">
        <v>57</v>
      </c>
      <c r="B17" s="25">
        <v>7831315</v>
      </c>
      <c r="C17" s="26">
        <v>-9049040</v>
      </c>
    </row>
    <row r="18" spans="1:3" ht="18" thickBot="1" x14ac:dyDescent="0.35">
      <c r="A18" s="8" t="s">
        <v>58</v>
      </c>
      <c r="B18" s="25">
        <v>-110133511</v>
      </c>
      <c r="C18" s="26">
        <v>-105213936</v>
      </c>
    </row>
    <row r="19" spans="1:3" ht="35.25" thickBot="1" x14ac:dyDescent="0.35">
      <c r="A19" s="4" t="s">
        <v>59</v>
      </c>
      <c r="B19" s="27">
        <f>SUM(B8:B18)</f>
        <v>596974465</v>
      </c>
      <c r="C19" s="27">
        <f>SUM(C8:C18)</f>
        <v>120898368</v>
      </c>
    </row>
    <row r="20" spans="1:3" x14ac:dyDescent="0.3">
      <c r="A20" s="8"/>
    </row>
    <row r="21" spans="1:3" x14ac:dyDescent="0.3">
      <c r="A21" s="8" t="s">
        <v>60</v>
      </c>
      <c r="B21" s="25">
        <v>291572511</v>
      </c>
      <c r="C21" s="26">
        <v>160273401</v>
      </c>
    </row>
    <row r="22" spans="1:3" x14ac:dyDescent="0.3">
      <c r="A22" s="8" t="s">
        <v>61</v>
      </c>
      <c r="B22" s="25">
        <v>-291572511</v>
      </c>
      <c r="C22" s="26">
        <v>-160273401</v>
      </c>
    </row>
    <row r="23" spans="1:3" x14ac:dyDescent="0.3">
      <c r="A23" s="8" t="s">
        <v>62</v>
      </c>
      <c r="B23" s="25">
        <v>741858453</v>
      </c>
      <c r="C23" s="26">
        <v>1298473637</v>
      </c>
    </row>
    <row r="24" spans="1:3" x14ac:dyDescent="0.3">
      <c r="A24" s="8" t="s">
        <v>63</v>
      </c>
      <c r="B24" s="25">
        <v>-741858453</v>
      </c>
      <c r="C24" s="26">
        <v>-1298473637</v>
      </c>
    </row>
    <row r="25" spans="1:3" ht="18" thickBot="1" x14ac:dyDescent="0.35">
      <c r="A25" s="8"/>
    </row>
    <row r="26" spans="1:3" ht="18" thickBot="1" x14ac:dyDescent="0.35">
      <c r="A26" s="4" t="s">
        <v>64</v>
      </c>
      <c r="B26" s="27">
        <f>B19+B21+B22+B23+B24</f>
        <v>596974465</v>
      </c>
      <c r="C26" s="27">
        <f>C19+C21+C22+C23+C24</f>
        <v>120898368</v>
      </c>
    </row>
    <row r="27" spans="1:3" x14ac:dyDescent="0.3">
      <c r="A27" s="8" t="s">
        <v>65</v>
      </c>
      <c r="B27" s="25">
        <v>65751332</v>
      </c>
      <c r="C27" s="26">
        <v>55275029</v>
      </c>
    </row>
    <row r="28" spans="1:3" x14ac:dyDescent="0.3">
      <c r="A28" s="8" t="s">
        <v>66</v>
      </c>
      <c r="B28" s="25">
        <v>241488623</v>
      </c>
      <c r="C28" s="26">
        <v>89327425</v>
      </c>
    </row>
    <row r="29" spans="1:3" ht="18" thickBot="1" x14ac:dyDescent="0.35">
      <c r="A29" s="8" t="s">
        <v>67</v>
      </c>
      <c r="B29" s="25">
        <v>-109596132</v>
      </c>
      <c r="C29" s="26">
        <v>-80579510</v>
      </c>
    </row>
    <row r="30" spans="1:3" ht="18" thickBot="1" x14ac:dyDescent="0.35">
      <c r="A30" s="4" t="s">
        <v>68</v>
      </c>
      <c r="B30" s="27">
        <f>B27+B28+B29</f>
        <v>197643823</v>
      </c>
      <c r="C30" s="27">
        <f>C27+C28+C29</f>
        <v>64022944</v>
      </c>
    </row>
    <row r="31" spans="1:3" ht="18" thickBot="1" x14ac:dyDescent="0.35">
      <c r="A31" s="8"/>
    </row>
    <row r="32" spans="1:3" ht="18" thickBot="1" x14ac:dyDescent="0.35">
      <c r="A32" s="4" t="s">
        <v>69</v>
      </c>
      <c r="B32" s="27">
        <f>B26+B30</f>
        <v>794618288</v>
      </c>
      <c r="C32" s="27">
        <f>C26+C30</f>
        <v>184921312</v>
      </c>
    </row>
    <row r="33" spans="1:3" x14ac:dyDescent="0.3">
      <c r="A33" s="8"/>
    </row>
    <row r="34" spans="1:3" x14ac:dyDescent="0.3">
      <c r="A34" s="8" t="s">
        <v>70</v>
      </c>
      <c r="B34" s="25">
        <v>-112673482</v>
      </c>
      <c r="C34" s="26">
        <v>-40226724</v>
      </c>
    </row>
    <row r="35" spans="1:3" ht="18" thickBot="1" x14ac:dyDescent="0.35">
      <c r="A35" s="8"/>
    </row>
    <row r="36" spans="1:3" ht="18" thickBot="1" x14ac:dyDescent="0.35">
      <c r="A36" s="18" t="s">
        <v>71</v>
      </c>
      <c r="B36" s="27">
        <f>B32+B34</f>
        <v>681944806</v>
      </c>
      <c r="C36" s="27">
        <f>C32+C34</f>
        <v>144694588</v>
      </c>
    </row>
    <row r="37" spans="1:3" x14ac:dyDescent="0.3">
      <c r="A37" s="3" t="s">
        <v>72</v>
      </c>
      <c r="B37" s="25">
        <v>666689242</v>
      </c>
      <c r="C37" s="28">
        <v>149420058</v>
      </c>
    </row>
    <row r="38" spans="1:3" x14ac:dyDescent="0.3">
      <c r="A38" s="3" t="s">
        <v>73</v>
      </c>
      <c r="B38" s="25">
        <v>15255564</v>
      </c>
      <c r="C38" s="28">
        <v>-4725470</v>
      </c>
    </row>
    <row r="39" spans="1:3" x14ac:dyDescent="0.3">
      <c r="A39" s="3" t="s">
        <v>74</v>
      </c>
      <c r="B39" s="25">
        <v>188381504</v>
      </c>
      <c r="C39" s="28">
        <v>188381504</v>
      </c>
    </row>
    <row r="40" spans="1:3" x14ac:dyDescent="0.3">
      <c r="A40" s="29" t="s">
        <v>75</v>
      </c>
      <c r="B40" s="30">
        <v>3.62</v>
      </c>
      <c r="C40" s="31">
        <v>0.77</v>
      </c>
    </row>
    <row r="41" spans="1:3" x14ac:dyDescent="0.3">
      <c r="A41" s="29"/>
      <c r="B41" s="30"/>
      <c r="C41" s="31"/>
    </row>
    <row r="42" spans="1:3" x14ac:dyDescent="0.3">
      <c r="A42" s="29" t="s">
        <v>76</v>
      </c>
      <c r="B42" s="32">
        <v>1815950</v>
      </c>
      <c r="C42" s="28">
        <v>2056798</v>
      </c>
    </row>
    <row r="43" spans="1:3" ht="18" thickBot="1" x14ac:dyDescent="0.35">
      <c r="A43" s="3" t="s">
        <v>77</v>
      </c>
      <c r="B43" s="25">
        <v>3734944</v>
      </c>
      <c r="C43" s="28">
        <v>-1113402</v>
      </c>
    </row>
    <row r="44" spans="1:3" ht="18" thickBot="1" x14ac:dyDescent="0.35">
      <c r="A44" s="18" t="s">
        <v>78</v>
      </c>
      <c r="B44" s="27">
        <f>B36+B43+B42</f>
        <v>687495700</v>
      </c>
      <c r="C44" s="27">
        <f>C36+C43+C42</f>
        <v>145637984</v>
      </c>
    </row>
    <row r="45" spans="1:3" x14ac:dyDescent="0.3">
      <c r="A45" s="3" t="s">
        <v>72</v>
      </c>
      <c r="B45" s="33">
        <v>671306400</v>
      </c>
      <c r="C45" s="33">
        <v>150641805</v>
      </c>
    </row>
    <row r="46" spans="1:3" x14ac:dyDescent="0.3">
      <c r="A46" s="3" t="s">
        <v>73</v>
      </c>
      <c r="B46" s="33">
        <v>16189300</v>
      </c>
      <c r="C46" s="33">
        <v>-5003821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E6FD-F0C4-425E-A1C1-5975AD80E9C8}">
  <dimension ref="A1:L40"/>
  <sheetViews>
    <sheetView zoomScale="40" zoomScaleNormal="40" workbookViewId="0">
      <selection activeCell="E9" sqref="E9"/>
    </sheetView>
  </sheetViews>
  <sheetFormatPr defaultColWidth="8.85546875" defaultRowHeight="17.25" x14ac:dyDescent="0.3"/>
  <cols>
    <col min="1" max="1" width="37.140625" style="37" bestFit="1" customWidth="1"/>
    <col min="2" max="2" width="19.85546875" style="37" bestFit="1" customWidth="1"/>
    <col min="3" max="3" width="17.42578125" style="37" bestFit="1" customWidth="1"/>
    <col min="4" max="4" width="18.28515625" style="37" bestFit="1" customWidth="1"/>
    <col min="5" max="5" width="19.85546875" style="37" bestFit="1" customWidth="1"/>
    <col min="6" max="7" width="16.7109375" style="37" bestFit="1" customWidth="1"/>
    <col min="8" max="8" width="18.28515625" style="37" bestFit="1" customWidth="1"/>
    <col min="9" max="9" width="17.42578125" style="37" bestFit="1" customWidth="1"/>
    <col min="10" max="10" width="20.5703125" style="37" bestFit="1" customWidth="1"/>
    <col min="11" max="11" width="17.85546875" style="37" bestFit="1" customWidth="1"/>
    <col min="12" max="12" width="21" style="37" bestFit="1" customWidth="1"/>
    <col min="13" max="16384" width="8.85546875" style="37"/>
  </cols>
  <sheetData>
    <row r="1" spans="1:12" ht="34.5" x14ac:dyDescent="0.3">
      <c r="A1" s="34"/>
      <c r="B1" s="35" t="s">
        <v>79</v>
      </c>
      <c r="C1" s="35" t="s">
        <v>80</v>
      </c>
      <c r="D1" s="35" t="s">
        <v>81</v>
      </c>
      <c r="E1" s="36" t="s">
        <v>25</v>
      </c>
      <c r="F1" s="35"/>
      <c r="G1" s="35"/>
      <c r="H1" s="34" t="s">
        <v>82</v>
      </c>
      <c r="I1" s="34" t="s">
        <v>83</v>
      </c>
      <c r="J1" s="36" t="s">
        <v>84</v>
      </c>
      <c r="K1" s="34" t="s">
        <v>85</v>
      </c>
      <c r="L1" s="35" t="s">
        <v>86</v>
      </c>
    </row>
    <row r="2" spans="1:12" ht="34.5" x14ac:dyDescent="0.3">
      <c r="A2" s="34"/>
      <c r="B2" s="38" t="s">
        <v>87</v>
      </c>
      <c r="C2" s="35" t="s">
        <v>88</v>
      </c>
      <c r="D2" s="35" t="s">
        <v>89</v>
      </c>
      <c r="E2" s="36"/>
      <c r="F2" s="35" t="s">
        <v>90</v>
      </c>
      <c r="G2" s="35" t="s">
        <v>91</v>
      </c>
      <c r="H2" s="34"/>
      <c r="I2" s="34"/>
      <c r="J2" s="36"/>
      <c r="K2" s="34"/>
      <c r="L2" s="38" t="s">
        <v>92</v>
      </c>
    </row>
    <row r="3" spans="1:12" x14ac:dyDescent="0.3">
      <c r="A3" s="34" t="s">
        <v>93</v>
      </c>
      <c r="B3" s="39">
        <v>1883815040</v>
      </c>
      <c r="C3" s="39">
        <v>441418396</v>
      </c>
      <c r="D3" s="39">
        <v>247478865</v>
      </c>
      <c r="E3" s="39">
        <v>1265796861</v>
      </c>
      <c r="F3" s="39">
        <v>55765430</v>
      </c>
      <c r="G3" s="39">
        <v>17275596</v>
      </c>
      <c r="H3" s="39">
        <v>180516142</v>
      </c>
      <c r="I3" s="39">
        <v>26916902</v>
      </c>
      <c r="J3" s="39">
        <v>4118983232</v>
      </c>
      <c r="K3" s="39">
        <v>97130535</v>
      </c>
      <c r="L3" s="39">
        <v>4216113767</v>
      </c>
    </row>
    <row r="4" spans="1:12" ht="34.5" x14ac:dyDescent="0.3">
      <c r="A4" s="40" t="s">
        <v>94</v>
      </c>
      <c r="B4" s="35"/>
      <c r="C4" s="35"/>
      <c r="D4" s="35"/>
      <c r="E4" s="35"/>
      <c r="F4" s="35"/>
      <c r="G4" s="35"/>
      <c r="H4" s="41">
        <v>-150183924</v>
      </c>
      <c r="I4" s="41">
        <v>-17431128</v>
      </c>
      <c r="J4" s="41">
        <v>-167615052</v>
      </c>
      <c r="K4" s="41">
        <v>3190327</v>
      </c>
      <c r="L4" s="41">
        <v>-164424725</v>
      </c>
    </row>
    <row r="5" spans="1:12" ht="34.5" x14ac:dyDescent="0.3">
      <c r="A5" s="34" t="s">
        <v>95</v>
      </c>
      <c r="B5" s="42">
        <v>1883815040</v>
      </c>
      <c r="C5" s="42">
        <v>441418396</v>
      </c>
      <c r="D5" s="39">
        <v>247478865</v>
      </c>
      <c r="E5" s="39">
        <v>1265796861</v>
      </c>
      <c r="F5" s="39">
        <v>55765430</v>
      </c>
      <c r="G5" s="39">
        <v>17275596</v>
      </c>
      <c r="H5" s="39">
        <v>30332218</v>
      </c>
      <c r="I5" s="39">
        <v>9485774</v>
      </c>
      <c r="J5" s="39">
        <v>3951368180</v>
      </c>
      <c r="K5" s="39">
        <v>100320862</v>
      </c>
      <c r="L5" s="39">
        <v>4051689042</v>
      </c>
    </row>
    <row r="6" spans="1:12" ht="34.5" x14ac:dyDescent="0.3">
      <c r="A6" s="40" t="s">
        <v>96</v>
      </c>
      <c r="B6" s="40"/>
      <c r="C6" s="40"/>
      <c r="D6" s="40"/>
      <c r="E6" s="40"/>
      <c r="F6" s="40"/>
      <c r="G6" s="40"/>
      <c r="H6" s="43">
        <v>149420058</v>
      </c>
      <c r="I6" s="40"/>
      <c r="J6" s="43">
        <v>149420058</v>
      </c>
      <c r="K6" s="43">
        <v>-4725470</v>
      </c>
      <c r="L6" s="43">
        <v>144694588</v>
      </c>
    </row>
    <row r="7" spans="1:12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x14ac:dyDescent="0.3">
      <c r="A8" s="40" t="s">
        <v>97</v>
      </c>
      <c r="B8" s="44"/>
      <c r="C8" s="44"/>
      <c r="D8" s="44"/>
      <c r="E8" s="44"/>
      <c r="F8" s="44"/>
      <c r="G8" s="44"/>
      <c r="H8" s="41">
        <v>2056798</v>
      </c>
      <c r="I8" s="44"/>
      <c r="J8" s="41">
        <v>2056798</v>
      </c>
      <c r="K8" s="44"/>
      <c r="L8" s="41">
        <v>2056799</v>
      </c>
    </row>
    <row r="9" spans="1:12" x14ac:dyDescent="0.3">
      <c r="A9" s="40" t="s">
        <v>77</v>
      </c>
      <c r="B9" s="44"/>
      <c r="C9" s="44"/>
      <c r="D9" s="44"/>
      <c r="E9" s="44"/>
      <c r="F9" s="44"/>
      <c r="G9" s="44"/>
      <c r="H9" s="41">
        <v>93601</v>
      </c>
      <c r="I9" s="41">
        <v>-873641</v>
      </c>
      <c r="J9" s="41">
        <v>-780040</v>
      </c>
      <c r="K9" s="41">
        <v>-392450</v>
      </c>
      <c r="L9" s="41">
        <v>-1172490</v>
      </c>
    </row>
    <row r="10" spans="1:12" ht="34.5" x14ac:dyDescent="0.3">
      <c r="A10" s="40" t="s">
        <v>98</v>
      </c>
      <c r="B10" s="40"/>
      <c r="C10" s="40"/>
      <c r="D10" s="40"/>
      <c r="E10" s="40"/>
      <c r="F10" s="40"/>
      <c r="G10" s="40"/>
      <c r="H10" s="43">
        <v>2150399</v>
      </c>
      <c r="I10" s="43">
        <v>-873641</v>
      </c>
      <c r="J10" s="43">
        <v>1276758</v>
      </c>
      <c r="K10" s="43">
        <v>-392450</v>
      </c>
      <c r="L10" s="43">
        <v>884308</v>
      </c>
    </row>
    <row r="11" spans="1:12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ht="34.5" x14ac:dyDescent="0.3">
      <c r="A12" s="34" t="s">
        <v>99</v>
      </c>
      <c r="B12" s="38"/>
      <c r="C12" s="38"/>
      <c r="D12" s="38"/>
      <c r="E12" s="38"/>
      <c r="F12" s="38"/>
      <c r="G12" s="38"/>
      <c r="H12" s="39">
        <v>151570457</v>
      </c>
      <c r="I12" s="39">
        <v>-873641</v>
      </c>
      <c r="J12" s="39">
        <v>150696816</v>
      </c>
      <c r="K12" s="39">
        <v>-5117920</v>
      </c>
      <c r="L12" s="39">
        <v>145578896</v>
      </c>
    </row>
    <row r="13" spans="1:12" x14ac:dyDescent="0.3">
      <c r="A13" s="40" t="s">
        <v>100</v>
      </c>
      <c r="B13" s="44"/>
      <c r="C13" s="44"/>
      <c r="D13" s="44"/>
      <c r="E13" s="44"/>
      <c r="F13" s="44"/>
      <c r="G13" s="44"/>
      <c r="H13" s="41">
        <v>-65933526</v>
      </c>
      <c r="I13" s="44"/>
      <c r="J13" s="41">
        <v>-65933526</v>
      </c>
      <c r="K13" s="44"/>
      <c r="L13" s="41">
        <v>-65933526</v>
      </c>
    </row>
    <row r="14" spans="1:12" ht="34.5" x14ac:dyDescent="0.3">
      <c r="A14" s="34" t="s">
        <v>101</v>
      </c>
      <c r="B14" s="39">
        <v>1883815040</v>
      </c>
      <c r="C14" s="39">
        <v>441418396</v>
      </c>
      <c r="D14" s="39">
        <v>247478865</v>
      </c>
      <c r="E14" s="39">
        <v>1265796861</v>
      </c>
      <c r="F14" s="39">
        <v>55765430</v>
      </c>
      <c r="G14" s="39">
        <v>17275596</v>
      </c>
      <c r="H14" s="39">
        <v>115969149</v>
      </c>
      <c r="I14" s="39">
        <v>8612133</v>
      </c>
      <c r="J14" s="39">
        <v>4036131470</v>
      </c>
      <c r="K14" s="39">
        <v>95202942</v>
      </c>
      <c r="L14" s="39">
        <v>4131334411</v>
      </c>
    </row>
    <row r="15" spans="1:12" x14ac:dyDescent="0.3">
      <c r="A15" s="40" t="s">
        <v>102</v>
      </c>
      <c r="B15" s="44"/>
      <c r="C15" s="44"/>
      <c r="D15" s="44"/>
      <c r="E15" s="44"/>
      <c r="F15" s="44"/>
      <c r="G15" s="44"/>
      <c r="H15" s="41">
        <v>254684588</v>
      </c>
      <c r="I15" s="44"/>
      <c r="J15" s="41">
        <v>254684588</v>
      </c>
      <c r="K15" s="41">
        <v>11318770</v>
      </c>
      <c r="L15" s="41">
        <v>266003358</v>
      </c>
    </row>
    <row r="16" spans="1:12" x14ac:dyDescent="0.3">
      <c r="A16" s="40" t="s">
        <v>97</v>
      </c>
      <c r="B16" s="35"/>
      <c r="C16" s="35"/>
      <c r="D16" s="35"/>
      <c r="E16" s="35"/>
      <c r="F16" s="35"/>
      <c r="G16" s="35"/>
      <c r="H16" s="41">
        <v>-9562513</v>
      </c>
      <c r="I16" s="44"/>
      <c r="J16" s="41">
        <v>-9562513</v>
      </c>
      <c r="K16" s="44"/>
      <c r="L16" s="41">
        <v>-9562513</v>
      </c>
    </row>
    <row r="17" spans="1:12" x14ac:dyDescent="0.3">
      <c r="A17" s="40" t="s">
        <v>77</v>
      </c>
      <c r="B17" s="44"/>
      <c r="C17" s="44"/>
      <c r="D17" s="44"/>
      <c r="E17" s="44"/>
      <c r="F17" s="44"/>
      <c r="G17" s="44"/>
      <c r="H17" s="41">
        <v>-148473</v>
      </c>
      <c r="I17" s="41">
        <v>1310462</v>
      </c>
      <c r="J17" s="41">
        <v>1161989</v>
      </c>
      <c r="K17" s="41">
        <v>614696</v>
      </c>
      <c r="L17" s="41">
        <v>1776686</v>
      </c>
    </row>
    <row r="18" spans="1:12" ht="34.5" x14ac:dyDescent="0.3">
      <c r="A18" s="40" t="s">
        <v>98</v>
      </c>
      <c r="B18" s="44"/>
      <c r="C18" s="44"/>
      <c r="D18" s="44"/>
      <c r="E18" s="44"/>
      <c r="F18" s="44"/>
      <c r="G18" s="44"/>
      <c r="H18" s="41">
        <v>-9710986</v>
      </c>
      <c r="I18" s="41">
        <v>1310462</v>
      </c>
      <c r="J18" s="41">
        <v>-8400524</v>
      </c>
      <c r="K18" s="41">
        <v>614696</v>
      </c>
      <c r="L18" s="41">
        <v>-7785828</v>
      </c>
    </row>
    <row r="19" spans="1:12" ht="34.5" x14ac:dyDescent="0.3">
      <c r="A19" s="34" t="s">
        <v>103</v>
      </c>
      <c r="B19" s="38"/>
      <c r="C19" s="38"/>
      <c r="D19" s="38"/>
      <c r="E19" s="38"/>
      <c r="F19" s="38"/>
      <c r="G19" s="38"/>
      <c r="H19" s="39">
        <v>244973602</v>
      </c>
      <c r="I19" s="39">
        <v>1310462</v>
      </c>
      <c r="J19" s="39">
        <v>246284064</v>
      </c>
      <c r="K19" s="39">
        <v>11933466</v>
      </c>
      <c r="L19" s="39">
        <v>258217531</v>
      </c>
    </row>
    <row r="20" spans="1:12" x14ac:dyDescent="0.3">
      <c r="A20" s="40" t="s">
        <v>104</v>
      </c>
      <c r="B20" s="44"/>
      <c r="C20" s="44"/>
      <c r="D20" s="35"/>
      <c r="E20" s="35"/>
      <c r="F20" s="44"/>
      <c r="G20" s="41">
        <v>40845861</v>
      </c>
      <c r="H20" s="41">
        <v>-40845861</v>
      </c>
      <c r="I20" s="44"/>
      <c r="J20" s="44"/>
      <c r="K20" s="44"/>
      <c r="L20" s="44"/>
    </row>
    <row r="21" spans="1:12" x14ac:dyDescent="0.3">
      <c r="A21" s="45" t="s">
        <v>105</v>
      </c>
      <c r="B21" s="44"/>
      <c r="C21" s="44"/>
      <c r="D21" s="44"/>
      <c r="E21" s="44"/>
      <c r="F21" s="41">
        <v>22905250</v>
      </c>
      <c r="G21" s="44"/>
      <c r="H21" s="41">
        <v>-22905250</v>
      </c>
      <c r="I21" s="44"/>
      <c r="J21" s="44"/>
      <c r="K21" s="44"/>
      <c r="L21" s="44"/>
    </row>
    <row r="22" spans="1:12" x14ac:dyDescent="0.3">
      <c r="A22" s="34" t="s">
        <v>106</v>
      </c>
      <c r="B22" s="39">
        <v>1883815040</v>
      </c>
      <c r="C22" s="39">
        <v>441418396</v>
      </c>
      <c r="D22" s="39">
        <v>247478865</v>
      </c>
      <c r="E22" s="39">
        <v>1265796861</v>
      </c>
      <c r="F22" s="39">
        <v>78670680</v>
      </c>
      <c r="G22" s="39">
        <v>58121457</v>
      </c>
      <c r="H22" s="39">
        <v>297191640</v>
      </c>
      <c r="I22" s="39">
        <v>9922595</v>
      </c>
      <c r="J22" s="39">
        <v>4282415534</v>
      </c>
      <c r="K22" s="39">
        <v>107136408</v>
      </c>
      <c r="L22" s="39">
        <v>4389551942</v>
      </c>
    </row>
    <row r="23" spans="1:12" x14ac:dyDescent="0.3">
      <c r="A23" s="40" t="s">
        <v>71</v>
      </c>
      <c r="B23" s="35"/>
      <c r="C23" s="35"/>
      <c r="D23" s="35"/>
      <c r="E23" s="35"/>
      <c r="F23" s="35"/>
      <c r="G23" s="35"/>
      <c r="H23" s="41">
        <v>666689242</v>
      </c>
      <c r="I23" s="44"/>
      <c r="J23" s="41">
        <v>666689242</v>
      </c>
      <c r="K23" s="41">
        <v>15255564</v>
      </c>
      <c r="L23" s="41">
        <v>681944806</v>
      </c>
    </row>
    <row r="24" spans="1:12" x14ac:dyDescent="0.3">
      <c r="A24" s="40" t="s">
        <v>97</v>
      </c>
      <c r="B24" s="35"/>
      <c r="C24" s="35"/>
      <c r="D24" s="35"/>
      <c r="E24" s="35"/>
      <c r="F24" s="35"/>
      <c r="G24" s="35"/>
      <c r="H24" s="41">
        <v>1815950</v>
      </c>
      <c r="I24" s="44"/>
      <c r="J24" s="41">
        <v>1815950</v>
      </c>
      <c r="K24" s="44"/>
      <c r="L24" s="41">
        <v>1815950</v>
      </c>
    </row>
    <row r="25" spans="1:12" x14ac:dyDescent="0.3">
      <c r="A25" s="40" t="s">
        <v>77</v>
      </c>
      <c r="B25" s="44"/>
      <c r="C25" s="44"/>
      <c r="D25" s="44"/>
      <c r="E25" s="44"/>
      <c r="F25" s="35"/>
      <c r="G25" s="35"/>
      <c r="H25" s="41">
        <v>1691689</v>
      </c>
      <c r="I25" s="41">
        <v>1092052</v>
      </c>
      <c r="J25" s="41">
        <v>2783741</v>
      </c>
      <c r="K25" s="41">
        <v>951203</v>
      </c>
      <c r="L25" s="41">
        <v>3734944</v>
      </c>
    </row>
    <row r="26" spans="1:12" ht="34.5" x14ac:dyDescent="0.3">
      <c r="A26" s="40" t="s">
        <v>98</v>
      </c>
      <c r="B26" s="44"/>
      <c r="C26" s="44"/>
      <c r="D26" s="44"/>
      <c r="E26" s="44"/>
      <c r="F26" s="44"/>
      <c r="G26" s="44"/>
      <c r="H26" s="41">
        <v>3507639</v>
      </c>
      <c r="I26" s="41">
        <v>1092052</v>
      </c>
      <c r="J26" s="41">
        <v>4599691</v>
      </c>
      <c r="K26" s="41">
        <v>951203</v>
      </c>
      <c r="L26" s="41">
        <v>5550894</v>
      </c>
    </row>
    <row r="27" spans="1:12" ht="34.5" x14ac:dyDescent="0.3">
      <c r="A27" s="34" t="s">
        <v>99</v>
      </c>
      <c r="B27" s="38"/>
      <c r="C27" s="38"/>
      <c r="D27" s="38"/>
      <c r="E27" s="38"/>
      <c r="F27" s="38"/>
      <c r="G27" s="38"/>
      <c r="H27" s="39">
        <v>670196881</v>
      </c>
      <c r="I27" s="39">
        <v>1092052</v>
      </c>
      <c r="J27" s="39">
        <v>671288933</v>
      </c>
      <c r="K27" s="39">
        <v>16206767</v>
      </c>
      <c r="L27" s="39">
        <v>687495700</v>
      </c>
    </row>
    <row r="28" spans="1:12" x14ac:dyDescent="0.3">
      <c r="A28" s="40" t="s">
        <v>107</v>
      </c>
      <c r="B28" s="35"/>
      <c r="C28" s="35"/>
      <c r="D28" s="35"/>
      <c r="E28" s="35"/>
      <c r="F28" s="35"/>
      <c r="G28" s="35"/>
      <c r="H28" s="44"/>
      <c r="I28" s="44"/>
      <c r="J28" s="44"/>
      <c r="K28" s="41">
        <v>7304147</v>
      </c>
      <c r="L28" s="41">
        <v>7304147</v>
      </c>
    </row>
    <row r="29" spans="1:12" x14ac:dyDescent="0.3">
      <c r="A29" s="40" t="s">
        <v>104</v>
      </c>
      <c r="B29" s="35"/>
      <c r="C29" s="35"/>
      <c r="D29" s="35"/>
      <c r="E29" s="35"/>
      <c r="F29" s="35"/>
      <c r="G29" s="41">
        <v>30520848</v>
      </c>
      <c r="H29" s="41">
        <v>-30520848</v>
      </c>
      <c r="I29" s="44"/>
      <c r="J29" s="44"/>
      <c r="K29" s="41"/>
      <c r="L29" s="41"/>
    </row>
    <row r="30" spans="1:12" x14ac:dyDescent="0.3">
      <c r="A30" s="40" t="s">
        <v>105</v>
      </c>
      <c r="B30" s="35"/>
      <c r="C30" s="35"/>
      <c r="D30" s="35"/>
      <c r="E30" s="35"/>
      <c r="F30" s="35"/>
      <c r="G30" s="35"/>
      <c r="H30" s="44"/>
      <c r="I30" s="44"/>
      <c r="J30" s="44"/>
      <c r="K30" s="41"/>
      <c r="L30" s="41"/>
    </row>
    <row r="31" spans="1:12" x14ac:dyDescent="0.3">
      <c r="A31" s="40" t="s">
        <v>108</v>
      </c>
      <c r="B31" s="35"/>
      <c r="C31" s="35"/>
      <c r="D31" s="35"/>
      <c r="E31" s="35"/>
      <c r="F31" s="35"/>
      <c r="G31" s="35"/>
      <c r="H31" s="41">
        <v>1855505</v>
      </c>
      <c r="I31" s="44"/>
      <c r="J31" s="41">
        <v>1855505</v>
      </c>
      <c r="K31" s="41"/>
      <c r="L31" s="41">
        <v>1855505</v>
      </c>
    </row>
    <row r="32" spans="1:12" x14ac:dyDescent="0.3">
      <c r="A32" s="40" t="s">
        <v>109</v>
      </c>
      <c r="B32" s="35"/>
      <c r="C32" s="35"/>
      <c r="D32" s="35"/>
      <c r="E32" s="35"/>
      <c r="F32" s="35"/>
      <c r="G32" s="35"/>
      <c r="H32" s="41">
        <v>-203452024</v>
      </c>
      <c r="I32" s="44"/>
      <c r="J32" s="41">
        <v>-203452024</v>
      </c>
      <c r="K32" s="44"/>
      <c r="L32" s="41">
        <v>-203452024</v>
      </c>
    </row>
    <row r="33" spans="1:12" x14ac:dyDescent="0.3">
      <c r="A33" s="34" t="s">
        <v>110</v>
      </c>
      <c r="B33" s="39">
        <v>1883815040</v>
      </c>
      <c r="C33" s="39">
        <v>441418396</v>
      </c>
      <c r="D33" s="39">
        <v>247478865</v>
      </c>
      <c r="E33" s="39">
        <v>1265796861</v>
      </c>
      <c r="F33" s="39">
        <v>78670680</v>
      </c>
      <c r="G33" s="39">
        <v>88642305</v>
      </c>
      <c r="H33" s="39">
        <v>735271154</v>
      </c>
      <c r="I33" s="39">
        <v>11014647</v>
      </c>
      <c r="J33" s="39">
        <v>4752107948</v>
      </c>
      <c r="K33" s="39">
        <v>130647322</v>
      </c>
      <c r="L33" s="39">
        <v>4882755270</v>
      </c>
    </row>
    <row r="40" spans="1:12" x14ac:dyDescent="0.3">
      <c r="J40" s="4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5CB8-997F-402D-AA8D-AFB21D3F3D18}">
  <dimension ref="B1:D77"/>
  <sheetViews>
    <sheetView zoomScale="70" zoomScaleNormal="70" workbookViewId="0">
      <selection activeCell="N28" sqref="N28"/>
    </sheetView>
  </sheetViews>
  <sheetFormatPr defaultColWidth="8.85546875" defaultRowHeight="17.25" x14ac:dyDescent="0.3"/>
  <cols>
    <col min="1" max="1" width="8.85546875" style="48"/>
    <col min="2" max="2" width="60.7109375" style="48" customWidth="1"/>
    <col min="3" max="4" width="27.85546875" style="48" customWidth="1"/>
    <col min="5" max="16384" width="8.85546875" style="48"/>
  </cols>
  <sheetData>
    <row r="1" spans="2:4" x14ac:dyDescent="0.3">
      <c r="B1" s="34"/>
      <c r="C1" s="47" t="s">
        <v>45</v>
      </c>
      <c r="D1" s="47" t="s">
        <v>45</v>
      </c>
    </row>
    <row r="2" spans="2:4" x14ac:dyDescent="0.3">
      <c r="B2" s="34"/>
      <c r="C2" s="49">
        <v>45658</v>
      </c>
      <c r="D2" s="49">
        <v>45292</v>
      </c>
    </row>
    <row r="3" spans="2:4" x14ac:dyDescent="0.3">
      <c r="B3" s="34"/>
      <c r="C3" s="49">
        <v>45930</v>
      </c>
      <c r="D3" s="49">
        <v>45565</v>
      </c>
    </row>
    <row r="4" spans="2:4" x14ac:dyDescent="0.3">
      <c r="B4" s="34"/>
      <c r="C4" s="50"/>
      <c r="D4" s="50"/>
    </row>
    <row r="5" spans="2:4" x14ac:dyDescent="0.3">
      <c r="B5" s="34" t="s">
        <v>69</v>
      </c>
      <c r="C5" s="51">
        <v>794618288</v>
      </c>
      <c r="D5" s="51">
        <v>184921312</v>
      </c>
    </row>
    <row r="6" spans="2:4" x14ac:dyDescent="0.3">
      <c r="B6" s="34"/>
      <c r="C6" s="35"/>
      <c r="D6" s="35"/>
    </row>
    <row r="7" spans="2:4" x14ac:dyDescent="0.3">
      <c r="B7" s="45" t="s">
        <v>111</v>
      </c>
      <c r="C7" s="35"/>
      <c r="D7" s="35"/>
    </row>
    <row r="8" spans="2:4" x14ac:dyDescent="0.3">
      <c r="B8" s="40"/>
      <c r="C8" s="44"/>
      <c r="D8" s="44"/>
    </row>
    <row r="9" spans="2:4" x14ac:dyDescent="0.3">
      <c r="B9" s="40" t="s">
        <v>50</v>
      </c>
      <c r="C9" s="52">
        <v>408531793</v>
      </c>
      <c r="D9" s="52">
        <v>389150938</v>
      </c>
    </row>
    <row r="10" spans="2:4" x14ac:dyDescent="0.3">
      <c r="B10" s="40" t="s">
        <v>112</v>
      </c>
      <c r="C10" s="53" t="s">
        <v>7</v>
      </c>
      <c r="D10" s="53" t="s">
        <v>7</v>
      </c>
    </row>
    <row r="11" spans="2:4" x14ac:dyDescent="0.3">
      <c r="B11" s="40" t="s">
        <v>113</v>
      </c>
      <c r="C11" s="52">
        <v>152407</v>
      </c>
      <c r="D11" s="52">
        <v>177998</v>
      </c>
    </row>
    <row r="12" spans="2:4" x14ac:dyDescent="0.3">
      <c r="B12" s="40" t="s">
        <v>114</v>
      </c>
      <c r="C12" s="52">
        <v>-15641330</v>
      </c>
      <c r="D12" s="52">
        <v>-17321886</v>
      </c>
    </row>
    <row r="13" spans="2:4" ht="34.5" x14ac:dyDescent="0.3">
      <c r="B13" s="40" t="s">
        <v>115</v>
      </c>
      <c r="C13" s="52">
        <v>-79018812</v>
      </c>
      <c r="D13" s="52">
        <v>-78979261</v>
      </c>
    </row>
    <row r="14" spans="2:4" x14ac:dyDescent="0.3">
      <c r="B14" s="40" t="s">
        <v>116</v>
      </c>
      <c r="C14" s="52">
        <v>-229677083</v>
      </c>
      <c r="D14" s="52">
        <v>-93633374</v>
      </c>
    </row>
    <row r="15" spans="2:4" x14ac:dyDescent="0.3">
      <c r="B15" s="40" t="s">
        <v>117</v>
      </c>
      <c r="C15" s="52">
        <v>40538</v>
      </c>
      <c r="D15" s="52">
        <v>1434719</v>
      </c>
    </row>
    <row r="16" spans="2:4" x14ac:dyDescent="0.3">
      <c r="B16" s="40" t="s">
        <v>118</v>
      </c>
      <c r="C16" s="53">
        <v>10529143</v>
      </c>
      <c r="D16" s="53">
        <v>-366069</v>
      </c>
    </row>
    <row r="17" spans="2:4" x14ac:dyDescent="0.3">
      <c r="B17" s="40" t="s">
        <v>119</v>
      </c>
      <c r="C17" s="52">
        <v>-7831731</v>
      </c>
      <c r="D17" s="52">
        <v>7851144</v>
      </c>
    </row>
    <row r="18" spans="2:4" x14ac:dyDescent="0.3">
      <c r="B18" s="40" t="s">
        <v>120</v>
      </c>
      <c r="C18" s="53">
        <v>1919852</v>
      </c>
      <c r="D18" s="53">
        <v>19793785</v>
      </c>
    </row>
    <row r="19" spans="2:4" ht="34.5" x14ac:dyDescent="0.3">
      <c r="B19" s="40" t="s">
        <v>121</v>
      </c>
      <c r="C19" s="53">
        <v>11155645</v>
      </c>
      <c r="D19" s="53">
        <v>6919559</v>
      </c>
    </row>
    <row r="20" spans="2:4" x14ac:dyDescent="0.3">
      <c r="B20" s="40" t="s">
        <v>65</v>
      </c>
      <c r="C20" s="52">
        <v>-65777376</v>
      </c>
      <c r="D20" s="52">
        <v>-55275029</v>
      </c>
    </row>
    <row r="21" spans="2:4" x14ac:dyDescent="0.3">
      <c r="B21" s="40" t="s">
        <v>122</v>
      </c>
      <c r="C21" s="52">
        <v>82845191</v>
      </c>
      <c r="D21" s="52">
        <v>110638082</v>
      </c>
    </row>
    <row r="22" spans="2:4" x14ac:dyDescent="0.3">
      <c r="B22" s="40" t="s">
        <v>123</v>
      </c>
      <c r="C22" s="52">
        <v>-2668524</v>
      </c>
      <c r="D22" s="53" t="s">
        <v>7</v>
      </c>
    </row>
    <row r="23" spans="2:4" x14ac:dyDescent="0.3">
      <c r="B23" s="40" t="s">
        <v>124</v>
      </c>
      <c r="C23" s="52">
        <v>-413609</v>
      </c>
      <c r="D23" s="53" t="s">
        <v>7</v>
      </c>
    </row>
    <row r="24" spans="2:4" ht="33.75" customHeight="1" x14ac:dyDescent="0.3">
      <c r="B24" s="40" t="s">
        <v>125</v>
      </c>
      <c r="C24" s="52">
        <v>29112657</v>
      </c>
      <c r="D24" s="52">
        <v>3299969</v>
      </c>
    </row>
    <row r="25" spans="2:4" x14ac:dyDescent="0.3">
      <c r="B25" s="40" t="s">
        <v>126</v>
      </c>
      <c r="C25" s="53">
        <v>576634</v>
      </c>
      <c r="D25" s="53">
        <v>-143801</v>
      </c>
    </row>
    <row r="26" spans="2:4" x14ac:dyDescent="0.3">
      <c r="B26" s="34" t="s">
        <v>127</v>
      </c>
      <c r="C26" s="54">
        <f>SUM(C5:C25)</f>
        <v>938453683</v>
      </c>
      <c r="D26" s="54">
        <f>SUM(D5:D25)</f>
        <v>478468086</v>
      </c>
    </row>
    <row r="27" spans="2:4" x14ac:dyDescent="0.3">
      <c r="B27" s="34" t="s">
        <v>128</v>
      </c>
      <c r="C27" s="36"/>
      <c r="D27" s="36"/>
    </row>
    <row r="28" spans="2:4" x14ac:dyDescent="0.3">
      <c r="B28" s="40"/>
      <c r="C28" s="55"/>
      <c r="D28" s="55"/>
    </row>
    <row r="29" spans="2:4" x14ac:dyDescent="0.3">
      <c r="B29" s="40" t="s">
        <v>129</v>
      </c>
      <c r="C29" s="52">
        <v>23856330</v>
      </c>
      <c r="D29" s="56">
        <v>-24661704</v>
      </c>
    </row>
    <row r="30" spans="2:4" x14ac:dyDescent="0.3">
      <c r="B30" s="40" t="s">
        <v>130</v>
      </c>
      <c r="C30" s="56">
        <v>32693626</v>
      </c>
      <c r="D30" s="52">
        <v>26410771</v>
      </c>
    </row>
    <row r="31" spans="2:4" x14ac:dyDescent="0.3">
      <c r="B31" s="40" t="s">
        <v>131</v>
      </c>
      <c r="C31" s="52">
        <v>13965842</v>
      </c>
      <c r="D31" s="52">
        <v>101063365</v>
      </c>
    </row>
    <row r="32" spans="2:4" x14ac:dyDescent="0.3">
      <c r="B32" s="34" t="s">
        <v>132</v>
      </c>
      <c r="C32" s="57">
        <v>1008969481</v>
      </c>
      <c r="D32" s="57">
        <v>581280518</v>
      </c>
    </row>
    <row r="33" spans="2:4" x14ac:dyDescent="0.3">
      <c r="B33" s="34"/>
      <c r="C33" s="35"/>
      <c r="D33" s="35"/>
    </row>
    <row r="34" spans="2:4" x14ac:dyDescent="0.3">
      <c r="B34" s="40" t="s">
        <v>133</v>
      </c>
      <c r="C34" s="53">
        <v>-102729665</v>
      </c>
      <c r="D34" s="53">
        <v>-57887666</v>
      </c>
    </row>
    <row r="35" spans="2:4" x14ac:dyDescent="0.3">
      <c r="B35" s="34" t="s">
        <v>134</v>
      </c>
      <c r="C35" s="35"/>
      <c r="D35" s="35"/>
    </row>
    <row r="36" spans="2:4" x14ac:dyDescent="0.3">
      <c r="B36" s="34" t="s">
        <v>135</v>
      </c>
      <c r="C36" s="39">
        <f>SUM(C32:C35)</f>
        <v>906239816</v>
      </c>
      <c r="D36" s="39">
        <f>SUM(D32:D35)</f>
        <v>523392852</v>
      </c>
    </row>
    <row r="37" spans="2:4" x14ac:dyDescent="0.3">
      <c r="B37" s="40"/>
      <c r="C37" s="35"/>
      <c r="D37" s="35"/>
    </row>
    <row r="38" spans="2:4" x14ac:dyDescent="0.3">
      <c r="B38" s="34" t="s">
        <v>136</v>
      </c>
      <c r="C38" s="34"/>
      <c r="D38" s="34"/>
    </row>
    <row r="39" spans="2:4" x14ac:dyDescent="0.3">
      <c r="B39" s="40"/>
      <c r="C39" s="34"/>
      <c r="D39" s="34"/>
    </row>
    <row r="40" spans="2:4" x14ac:dyDescent="0.3">
      <c r="B40" s="58" t="s">
        <v>137</v>
      </c>
      <c r="C40" s="52">
        <v>-1102341857</v>
      </c>
      <c r="D40" s="52">
        <v>-1007753909</v>
      </c>
    </row>
    <row r="41" spans="2:4" x14ac:dyDescent="0.3">
      <c r="B41" s="58" t="s">
        <v>138</v>
      </c>
      <c r="C41" s="52">
        <v>-13074230</v>
      </c>
      <c r="D41" s="52">
        <v>-9458821</v>
      </c>
    </row>
    <row r="42" spans="2:4" x14ac:dyDescent="0.3">
      <c r="B42" s="48" t="s">
        <v>139</v>
      </c>
      <c r="C42" s="53">
        <v>0</v>
      </c>
      <c r="D42" s="53">
        <v>110457</v>
      </c>
    </row>
    <row r="43" spans="2:4" x14ac:dyDescent="0.3">
      <c r="B43" s="40" t="s">
        <v>140</v>
      </c>
      <c r="C43" s="52">
        <v>16124387</v>
      </c>
      <c r="D43" s="52">
        <v>11571378</v>
      </c>
    </row>
    <row r="44" spans="2:4" x14ac:dyDescent="0.3">
      <c r="B44" s="48" t="s">
        <v>141</v>
      </c>
      <c r="C44" s="43">
        <v>-108822000</v>
      </c>
      <c r="D44" s="41">
        <v>0</v>
      </c>
    </row>
    <row r="45" spans="2:4" x14ac:dyDescent="0.3">
      <c r="B45" s="34" t="s">
        <v>142</v>
      </c>
      <c r="C45" s="59">
        <f>SUM(C40:C44)</f>
        <v>-1208113700</v>
      </c>
      <c r="D45" s="59">
        <f>SUM(D40:D44)</f>
        <v>-1005530895</v>
      </c>
    </row>
    <row r="46" spans="2:4" x14ac:dyDescent="0.3">
      <c r="B46" s="34" t="s">
        <v>143</v>
      </c>
    </row>
    <row r="47" spans="2:4" x14ac:dyDescent="0.3">
      <c r="C47" s="34"/>
      <c r="D47" s="34"/>
    </row>
    <row r="48" spans="2:4" x14ac:dyDescent="0.3">
      <c r="B48" s="34" t="s">
        <v>144</v>
      </c>
      <c r="C48" s="34"/>
      <c r="D48" s="52"/>
    </row>
    <row r="49" spans="2:4" x14ac:dyDescent="0.3">
      <c r="B49" s="40" t="s">
        <v>145</v>
      </c>
      <c r="C49" s="52">
        <v>-112875411</v>
      </c>
      <c r="D49" s="52">
        <v>-112490694</v>
      </c>
    </row>
    <row r="50" spans="2:4" x14ac:dyDescent="0.3">
      <c r="B50" s="40" t="s">
        <v>146</v>
      </c>
      <c r="C50" s="52">
        <v>144223678</v>
      </c>
      <c r="D50" s="52">
        <v>5976754</v>
      </c>
    </row>
    <row r="51" spans="2:4" x14ac:dyDescent="0.3">
      <c r="B51" s="48" t="s">
        <v>147</v>
      </c>
      <c r="C51" s="53">
        <v>300000000</v>
      </c>
      <c r="D51" s="53">
        <v>497670000</v>
      </c>
    </row>
    <row r="52" spans="2:4" x14ac:dyDescent="0.3">
      <c r="B52" s="48" t="s">
        <v>148</v>
      </c>
      <c r="C52" s="52">
        <v>-34326006</v>
      </c>
      <c r="D52" s="52">
        <v>-38599851</v>
      </c>
    </row>
    <row r="53" spans="2:4" x14ac:dyDescent="0.3">
      <c r="B53" s="40" t="s">
        <v>149</v>
      </c>
      <c r="C53" s="52">
        <v>25953407</v>
      </c>
      <c r="D53" s="52">
        <v>257482234</v>
      </c>
    </row>
    <row r="54" spans="2:4" x14ac:dyDescent="0.3">
      <c r="B54" s="40" t="s">
        <v>150</v>
      </c>
      <c r="C54" s="52">
        <v>-138943847</v>
      </c>
      <c r="D54" s="52">
        <v>-97209453</v>
      </c>
    </row>
    <row r="55" spans="2:4" x14ac:dyDescent="0.3">
      <c r="B55" s="40" t="s">
        <v>151</v>
      </c>
      <c r="C55" s="52">
        <v>-203045455</v>
      </c>
      <c r="D55" s="52">
        <v>-66001407</v>
      </c>
    </row>
    <row r="56" spans="2:4" x14ac:dyDescent="0.3">
      <c r="C56" s="52"/>
      <c r="D56" s="52"/>
    </row>
    <row r="57" spans="2:4" x14ac:dyDescent="0.3">
      <c r="B57" s="34" t="s">
        <v>152</v>
      </c>
      <c r="C57" s="59">
        <f>SUM(C48:C55)</f>
        <v>-19013634</v>
      </c>
      <c r="D57" s="59">
        <f>SUM(D48:D56)</f>
        <v>446827583</v>
      </c>
    </row>
    <row r="58" spans="2:4" x14ac:dyDescent="0.3">
      <c r="B58" s="34" t="s">
        <v>153</v>
      </c>
      <c r="C58" s="38"/>
      <c r="D58" s="38"/>
    </row>
    <row r="59" spans="2:4" x14ac:dyDescent="0.3">
      <c r="B59" s="60" t="s">
        <v>154</v>
      </c>
      <c r="C59" s="59">
        <f>C36+C45+C57</f>
        <v>-320887518</v>
      </c>
      <c r="D59" s="59">
        <f>D57+D45+D36</f>
        <v>-35310460</v>
      </c>
    </row>
    <row r="60" spans="2:4" x14ac:dyDescent="0.3">
      <c r="B60" s="34" t="s">
        <v>155</v>
      </c>
      <c r="C60" s="44"/>
      <c r="D60" s="44"/>
    </row>
    <row r="61" spans="2:4" x14ac:dyDescent="0.3">
      <c r="B61" s="60" t="s">
        <v>156</v>
      </c>
      <c r="C61" s="54">
        <v>1064299187</v>
      </c>
      <c r="D61" s="54">
        <v>712813045</v>
      </c>
    </row>
    <row r="62" spans="2:4" x14ac:dyDescent="0.3">
      <c r="B62" s="34" t="s">
        <v>157</v>
      </c>
      <c r="C62" s="36"/>
      <c r="D62" s="36"/>
    </row>
    <row r="63" spans="2:4" x14ac:dyDescent="0.3">
      <c r="B63" s="60" t="s">
        <v>156</v>
      </c>
      <c r="C63" s="61">
        <f>C59+C61</f>
        <v>743411669</v>
      </c>
      <c r="D63" s="61">
        <f>D59+D61</f>
        <v>677502585</v>
      </c>
    </row>
    <row r="64" spans="2:4" x14ac:dyDescent="0.3">
      <c r="B64" s="62" t="s">
        <v>158</v>
      </c>
    </row>
    <row r="70" spans="3:3" x14ac:dyDescent="0.3">
      <c r="C70" s="63"/>
    </row>
    <row r="71" spans="3:3" x14ac:dyDescent="0.3">
      <c r="C71" s="63"/>
    </row>
    <row r="72" spans="3:3" x14ac:dyDescent="0.3">
      <c r="C72" s="63"/>
    </row>
    <row r="73" spans="3:3" x14ac:dyDescent="0.3">
      <c r="C73" s="63"/>
    </row>
    <row r="74" spans="3:3" x14ac:dyDescent="0.3">
      <c r="C74" s="63"/>
    </row>
    <row r="75" spans="3:3" x14ac:dyDescent="0.3">
      <c r="C75" s="63"/>
    </row>
    <row r="76" spans="3:3" x14ac:dyDescent="0.3">
      <c r="C76" s="63"/>
    </row>
    <row r="77" spans="3:3" x14ac:dyDescent="0.3">
      <c r="C77" s="6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Poz.Fin. 30092025-Ro </vt:lpstr>
      <vt:lpstr>Rez. Glob_30092025-Ro</vt:lpstr>
      <vt:lpstr>Capitaluri_30092025-Ro</vt:lpstr>
      <vt:lpstr>Flux de numerar_30092025-Ro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Cosmin Vasile Avram</dc:creator>
  <cp:lastModifiedBy>Lacramioara Brandusa Ciolpan</cp:lastModifiedBy>
  <dcterms:created xsi:type="dcterms:W3CDTF">2015-06-05T18:17:20Z</dcterms:created>
  <dcterms:modified xsi:type="dcterms:W3CDTF">2025-11-13T08:32:15Z</dcterms:modified>
</cp:coreProperties>
</file>