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iolpan\Documents\rezultate financiare\2020\Rezultate trim. I\Luci S. situatii financaire 31.03.2020\"/>
    </mc:Choice>
  </mc:AlternateContent>
  <bookViews>
    <workbookView xWindow="0" yWindow="0" windowWidth="19200" windowHeight="6465" tabRatio="860" activeTab="3"/>
  </bookViews>
  <sheets>
    <sheet name=" Poz.Fin. 31032020" sheetId="5" r:id="rId1"/>
    <sheet name="Rez. Glob_31032020" sheetId="6" r:id="rId2"/>
    <sheet name="Capitaluri_31122019" sheetId="7" r:id="rId3"/>
    <sheet name="Flux de trez_31122019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6" l="1"/>
  <c r="B32" i="6"/>
  <c r="C11" i="6"/>
  <c r="C21" i="6" s="1"/>
  <c r="C28" i="6" s="1"/>
  <c r="B11" i="6"/>
  <c r="B21" i="6" s="1"/>
  <c r="B28" i="6" s="1"/>
  <c r="B34" i="6" s="1"/>
  <c r="B38" i="6" s="1"/>
  <c r="B42" i="6" s="1"/>
  <c r="D46" i="5"/>
  <c r="D37" i="5"/>
  <c r="D48" i="5" s="1"/>
  <c r="D30" i="5"/>
  <c r="D50" i="5" s="1"/>
  <c r="D18" i="5"/>
  <c r="D20" i="5" s="1"/>
  <c r="D12" i="5"/>
  <c r="C34" i="6" l="1"/>
  <c r="C38" i="6" s="1"/>
  <c r="C42" i="6" s="1"/>
</calcChain>
</file>

<file path=xl/sharedStrings.xml><?xml version="1.0" encoding="utf-8"?>
<sst xmlns="http://schemas.openxmlformats.org/spreadsheetml/2006/main" count="153" uniqueCount="108">
  <si>
    <t>Active circulante</t>
  </si>
  <si>
    <t xml:space="preserve">   </t>
  </si>
  <si>
    <t>-</t>
  </si>
  <si>
    <t xml:space="preserve"> 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</si>
  <si>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</si>
  <si>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</si>
  <si>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</si>
  <si>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</si>
  <si>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</si>
  <si>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</si>
  <si>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</si>
  <si>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</si>
  <si>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</si>
  <si>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</si>
  <si>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</si>
  <si>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</si>
  <si>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</si>
  <si>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</si>
  <si>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</si>
  <si>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</si>
  <si>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</si>
  <si>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</si>
  <si>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Long-term loans</t>
  </si>
  <si>
    <t>Provision for employee benefits</t>
  </si>
  <si>
    <t>Deferred revenue</t>
  </si>
  <si>
    <t>Deferred tax payment</t>
  </si>
  <si>
    <t>Commercial debt and other debts</t>
  </si>
  <si>
    <t>Current debts</t>
  </si>
  <si>
    <t>Commercial debts and other debts</t>
  </si>
  <si>
    <t>Provision for risks and charges</t>
  </si>
  <si>
    <t>Current tax payment</t>
  </si>
  <si>
    <t>Total debts</t>
  </si>
  <si>
    <t>Total equity and debts</t>
  </si>
  <si>
    <t>Period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</si>
  <si>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</si>
  <si>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</si>
  <si>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</si>
  <si>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</si>
  <si>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</si>
  <si>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Technological consumption, materials and consumables used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</si>
  <si>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</si>
  <si>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</si>
  <si>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</si>
  <si>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</si>
  <si>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</si>
  <si>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</si>
  <si>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</si>
  <si>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</si>
  <si>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Expenses with balancing gas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</si>
  <si>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</si>
  <si>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</si>
  <si>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</si>
  <si>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</si>
  <si>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</si>
  <si>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</si>
  <si>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</si>
  <si>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</si>
  <si>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</si>
  <si>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</si>
  <si>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Share capital adjustments</t>
  </si>
  <si>
    <t>Total equity</t>
  </si>
  <si>
    <t>Net profit for the period, reported</t>
  </si>
  <si>
    <t>Actuarial gain/loss for the period</t>
  </si>
  <si>
    <t xml:space="preserve">The nine months ended as at </t>
  </si>
  <si>
    <t>Cash generated from operations</t>
  </si>
  <si>
    <t>Interest paid</t>
  </si>
  <si>
    <t>Interest received</t>
  </si>
  <si>
    <t>Net cash inflow from operation activities</t>
  </si>
  <si>
    <t>Cash flow from investment activities</t>
  </si>
  <si>
    <t>Payments to acquire tangible and intangible assets</t>
  </si>
  <si>
    <t>Financial investment/shares</t>
  </si>
  <si>
    <t>Receipts from the disposal of tangible assets</t>
  </si>
  <si>
    <t>Cash flow from connection fees and grants</t>
  </si>
  <si>
    <t>Net cash used in investments activities</t>
  </si>
  <si>
    <t>Cash flow from financing activities</t>
  </si>
  <si>
    <t>Dividends paid</t>
  </si>
  <si>
    <t>Net cash used in financing activities</t>
  </si>
  <si>
    <t>Net change in cash and in cash equivalents</t>
  </si>
  <si>
    <t>Cash and cash equivalent as at the beginning of the year</t>
  </si>
  <si>
    <t>Cash and cash equivalent as at the end of the period</t>
  </si>
  <si>
    <t>Earnings per share, basic and diluted                    (expressed in RON per share)</t>
  </si>
  <si>
    <t xml:space="preserve">                         -</t>
  </si>
  <si>
    <t>Short term loans</t>
  </si>
  <si>
    <t xml:space="preserve">                        -</t>
  </si>
  <si>
    <t xml:space="preserve">                          -</t>
  </si>
  <si>
    <t>Share Capital</t>
  </si>
  <si>
    <t>Share</t>
  </si>
  <si>
    <t>premium</t>
  </si>
  <si>
    <t>Transactions with shareholders:</t>
  </si>
  <si>
    <t>Net profit related to the period</t>
  </si>
  <si>
    <t xml:space="preserve">Deferred tax adjustment loss </t>
  </si>
  <si>
    <t xml:space="preserve">Balance on 31 December 2019 </t>
  </si>
  <si>
    <t xml:space="preserve">                            -</t>
  </si>
  <si>
    <t xml:space="preserve">                             -</t>
  </si>
  <si>
    <t xml:space="preserve">                      -</t>
  </si>
  <si>
    <t xml:space="preserve">                       -</t>
  </si>
  <si>
    <t xml:space="preserve">                        - </t>
  </si>
  <si>
    <t xml:space="preserve">                           -</t>
  </si>
  <si>
    <t>Balance on 1 January 2019</t>
  </si>
  <si>
    <t>Actuarial gain / loss for the period</t>
  </si>
  <si>
    <t>Dividends for 2018</t>
  </si>
  <si>
    <t>Balance on 31 March 2019 (unaudited)</t>
  </si>
  <si>
    <t>Dividend related to 2018</t>
  </si>
  <si>
    <t>Balance on 31 March 2020 (unaudited)</t>
  </si>
  <si>
    <t>31 martie 2019</t>
  </si>
  <si>
    <t xml:space="preserve"> -</t>
  </si>
  <si>
    <t xml:space="preserve">  31 martie 2020</t>
  </si>
  <si>
    <t xml:space="preserve">(unaudited)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</si>
</sst>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5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0"/>
      <color rgb="FF000000"/>
      <name val="Segoe UI"/>
      <family val="2"/>
      <charset val="238"/>
    </font>
    <font>
      <b/>
      <u/>
      <sz val="10"/>
      <color rgb="FF000000"/>
      <name val="Segoe UI"/>
      <family val="2"/>
      <charset val="238"/>
    </font>
    <font>
      <sz val="10"/>
      <color theme="1"/>
      <name val="Segoe UI"/>
      <family val="2"/>
      <charset val="238"/>
    </font>
    <font>
      <u/>
      <sz val="10"/>
      <color theme="1"/>
      <name val="Segoe UI"/>
      <family val="2"/>
      <charset val="238"/>
    </font>
    <font>
      <b/>
      <u/>
      <sz val="10"/>
      <color theme="1"/>
      <name val="Segoe UI"/>
      <family val="2"/>
      <charset val="238"/>
    </font>
    <font>
      <u/>
      <sz val="10"/>
      <color rgb="FF000000"/>
      <name val="Segoe UI"/>
      <family val="2"/>
      <charset val="238"/>
    </font>
    <font>
      <b/>
      <sz val="10"/>
      <name val="Segoe UI"/>
      <family val="2"/>
      <charset val="238"/>
    </font>
    <font>
      <b/>
      <u val="double"/>
      <sz val="10"/>
      <color theme="1"/>
      <name val="Segoe UI"/>
      <family val="2"/>
      <charset val="238"/>
    </font>
    <font>
      <sz val="10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color theme="1"/>
      <name val="Georgia"/>
      <family val="1"/>
    </font>
    <font>
      <b/>
      <u/>
      <sz val="10"/>
      <color rgb="FF000000"/>
      <name val="Georgia"/>
      <family val="1"/>
    </font>
    <font>
      <sz val="10"/>
      <color theme="1"/>
      <name val="Times New Roman"/>
      <family val="1"/>
    </font>
    <font>
      <b/>
      <u/>
      <sz val="12"/>
      <name val="Arial Narrow"/>
      <family val="2"/>
    </font>
    <font>
      <sz val="11"/>
      <color theme="1"/>
      <name val="Segoe UI"/>
      <family val="2"/>
    </font>
    <font>
      <b/>
      <sz val="11"/>
      <name val="Segoe UI"/>
      <family val="2"/>
    </font>
    <font>
      <b/>
      <u/>
      <sz val="11"/>
      <name val="Segoe UI"/>
      <family val="2"/>
    </font>
    <font>
      <b/>
      <u val="double"/>
      <sz val="11"/>
      <name val="Segoe UI"/>
      <family val="2"/>
    </font>
    <font>
      <b/>
      <sz val="11"/>
      <color theme="1"/>
      <name val="Segoe UI"/>
      <family val="2"/>
    </font>
    <font>
      <b/>
      <u val="double"/>
      <sz val="11"/>
      <color theme="1"/>
      <name val="Segoe UI"/>
      <family val="2"/>
    </font>
    <font>
      <sz val="11"/>
      <name val="Segoe UI"/>
      <family val="2"/>
    </font>
    <font>
      <i/>
      <sz val="11"/>
      <color theme="1"/>
      <name val="Segoe UI"/>
      <family val="2"/>
    </font>
    <font>
      <u/>
      <sz val="11"/>
      <color theme="1"/>
      <name val="Segoe UI"/>
      <family val="2"/>
    </font>
    <font>
      <sz val="11"/>
      <color rgb="FF000000"/>
      <name val="Segoe UI"/>
      <family val="2"/>
    </font>
    <font>
      <i/>
      <sz val="1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/>
    <xf numFmtId="0" fontId="3" fillId="0" borderId="0" xfId="0" applyFont="1" applyAlignment="1">
      <alignment wrapText="1"/>
    </xf>
    <xf numFmtId="14" fontId="4" fillId="0" borderId="2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5" fillId="0" borderId="0" xfId="0" applyFont="1" applyAlignment="1">
      <alignment wrapText="1"/>
    </xf>
    <xf numFmtId="3" fontId="3" fillId="0" borderId="1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3" fontId="6" fillId="0" borderId="4" xfId="0" applyNumberFormat="1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3" fontId="3" fillId="0" borderId="3" xfId="0" applyNumberFormat="1" applyFont="1" applyFill="1" applyBorder="1" applyAlignment="1">
      <alignment horizontal="right" wrapText="1"/>
    </xf>
    <xf numFmtId="0" fontId="1" fillId="0" borderId="0" xfId="0" applyFont="1" applyAlignment="1"/>
    <xf numFmtId="0" fontId="7" fillId="0" borderId="0" xfId="0" applyFont="1"/>
    <xf numFmtId="3" fontId="3" fillId="0" borderId="2" xfId="0" applyNumberFormat="1" applyFont="1" applyFill="1" applyBorder="1" applyAlignment="1">
      <alignment horizontal="right" wrapText="1"/>
    </xf>
    <xf numFmtId="0" fontId="3" fillId="0" borderId="0" xfId="0" applyFont="1" applyAlignment="1">
      <alignment vertical="top" wrapText="1"/>
    </xf>
    <xf numFmtId="3" fontId="7" fillId="0" borderId="0" xfId="0" applyNumberFormat="1" applyFont="1" applyFill="1"/>
    <xf numFmtId="0" fontId="1" fillId="0" borderId="0" xfId="0" applyFont="1" applyAlignment="1">
      <alignment vertical="top" wrapText="1"/>
    </xf>
    <xf numFmtId="3" fontId="8" fillId="0" borderId="0" xfId="0" applyNumberFormat="1" applyFont="1" applyFill="1"/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164" fontId="1" fillId="0" borderId="0" xfId="0" applyNumberFormat="1" applyFont="1" applyFill="1" applyAlignment="1">
      <alignment horizontal="right" wrapText="1"/>
    </xf>
    <xf numFmtId="3" fontId="6" fillId="0" borderId="0" xfId="0" applyNumberFormat="1" applyFont="1" applyFill="1" applyBorder="1" applyAlignment="1">
      <alignment horizontal="right" wrapText="1"/>
    </xf>
    <xf numFmtId="37" fontId="7" fillId="0" borderId="0" xfId="0" applyNumberFormat="1" applyFont="1" applyFill="1"/>
    <xf numFmtId="39" fontId="7" fillId="0" borderId="0" xfId="0" applyNumberFormat="1" applyFont="1" applyFill="1"/>
    <xf numFmtId="37" fontId="19" fillId="0" borderId="1" xfId="0" applyNumberFormat="1" applyFont="1" applyFill="1" applyBorder="1"/>
    <xf numFmtId="37" fontId="19" fillId="0" borderId="3" xfId="0" applyNumberFormat="1" applyFont="1" applyFill="1" applyBorder="1" applyAlignment="1">
      <alignment horizontal="right"/>
    </xf>
    <xf numFmtId="37" fontId="9" fillId="0" borderId="0" xfId="0" applyNumberFormat="1" applyFont="1" applyAlignment="1">
      <alignment horizontal="right" vertical="center" wrapText="1"/>
    </xf>
    <xf numFmtId="37" fontId="12" fillId="0" borderId="0" xfId="0" applyNumberFormat="1" applyFont="1" applyAlignment="1">
      <alignment horizontal="right" vertical="center" wrapText="1"/>
    </xf>
    <xf numFmtId="37" fontId="13" fillId="0" borderId="0" xfId="0" applyNumberFormat="1" applyFont="1" applyAlignment="1">
      <alignment horizontal="right" vertical="center" wrapText="1"/>
    </xf>
    <xf numFmtId="37" fontId="14" fillId="0" borderId="0" xfId="0" applyNumberFormat="1" applyFont="1" applyAlignment="1">
      <alignment vertical="center" wrapText="1"/>
    </xf>
    <xf numFmtId="37" fontId="12" fillId="0" borderId="0" xfId="0" applyNumberFormat="1" applyFont="1" applyAlignment="1">
      <alignment vertical="center" wrapText="1"/>
    </xf>
    <xf numFmtId="37" fontId="13" fillId="0" borderId="0" xfId="0" applyNumberFormat="1" applyFont="1" applyAlignment="1">
      <alignment vertical="center" wrapText="1"/>
    </xf>
    <xf numFmtId="37" fontId="15" fillId="0" borderId="0" xfId="0" applyNumberFormat="1" applyFont="1" applyAlignment="1">
      <alignment vertical="center" wrapText="1"/>
    </xf>
    <xf numFmtId="37" fontId="11" fillId="0" borderId="0" xfId="0" applyNumberFormat="1" applyFont="1" applyAlignment="1">
      <alignment vertical="center" wrapText="1"/>
    </xf>
    <xf numFmtId="37" fontId="9" fillId="0" borderId="0" xfId="0" applyNumberFormat="1" applyFont="1" applyAlignment="1">
      <alignment vertical="center" wrapText="1"/>
    </xf>
    <xf numFmtId="37" fontId="17" fillId="0" borderId="0" xfId="0" applyNumberFormat="1" applyFont="1" applyAlignment="1">
      <alignment vertical="center" wrapText="1"/>
    </xf>
    <xf numFmtId="37" fontId="18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22" fillId="0" borderId="0" xfId="0" applyFont="1"/>
    <xf numFmtId="14" fontId="23" fillId="0" borderId="0" xfId="0" applyNumberFormat="1" applyFont="1" applyAlignment="1">
      <alignment horizontal="right" wrapText="1"/>
    </xf>
    <xf numFmtId="37" fontId="7" fillId="0" borderId="0" xfId="0" applyNumberFormat="1" applyFont="1"/>
    <xf numFmtId="14" fontId="23" fillId="0" borderId="0" xfId="0" applyNumberFormat="1" applyFont="1" applyFill="1" applyAlignment="1">
      <alignment horizontal="right" wrapText="1"/>
    </xf>
    <xf numFmtId="0" fontId="24" fillId="0" borderId="0" xfId="0" applyFont="1" applyFill="1"/>
    <xf numFmtId="0" fontId="25" fillId="0" borderId="0" xfId="0" applyFont="1" applyFill="1" applyAlignment="1">
      <alignment wrapText="1"/>
    </xf>
    <xf numFmtId="0" fontId="26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right" wrapText="1"/>
    </xf>
    <xf numFmtId="37" fontId="27" fillId="0" borderId="0" xfId="0" applyNumberFormat="1" applyFont="1" applyFill="1"/>
    <xf numFmtId="0" fontId="28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0" fontId="33" fillId="0" borderId="0" xfId="0" applyFont="1" applyAlignment="1">
      <alignment horizontal="right" vertical="center" wrapText="1"/>
    </xf>
    <xf numFmtId="3" fontId="33" fillId="0" borderId="0" xfId="0" applyNumberFormat="1" applyFont="1" applyAlignment="1">
      <alignment horizontal="right" vertical="center" wrapText="1"/>
    </xf>
    <xf numFmtId="0" fontId="30" fillId="0" borderId="0" xfId="0" applyFont="1" applyFill="1"/>
    <xf numFmtId="0" fontId="30" fillId="0" borderId="0" xfId="0" applyFont="1" applyFill="1" applyAlignment="1">
      <alignment horizontal="center"/>
    </xf>
    <xf numFmtId="0" fontId="26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 wrapText="1"/>
    </xf>
    <xf numFmtId="0" fontId="25" fillId="0" borderId="0" xfId="0" applyFont="1" applyFill="1" applyAlignment="1">
      <alignment vertical="top" wrapText="1"/>
    </xf>
    <xf numFmtId="0" fontId="25" fillId="0" borderId="0" xfId="0" applyFont="1" applyFill="1" applyAlignment="1">
      <alignment horizontal="center" vertical="top" wrapText="1"/>
    </xf>
    <xf numFmtId="0" fontId="34" fillId="0" borderId="0" xfId="0" applyFont="1" applyFill="1" applyAlignment="1">
      <alignment wrapText="1"/>
    </xf>
    <xf numFmtId="0" fontId="30" fillId="0" borderId="0" xfId="0" applyFont="1" applyFill="1" applyAlignment="1">
      <alignment vertical="top" wrapText="1"/>
    </xf>
    <xf numFmtId="37" fontId="25" fillId="0" borderId="0" xfId="0" applyNumberFormat="1" applyFont="1" applyFill="1" applyAlignment="1">
      <alignment horizontal="right" wrapText="1"/>
    </xf>
    <xf numFmtId="0" fontId="20" fillId="0" borderId="0" xfId="0" applyFont="1" applyAlignment="1">
      <alignment horizontal="right"/>
    </xf>
    <xf numFmtId="37" fontId="24" fillId="0" borderId="0" xfId="0" applyNumberFormat="1" applyFont="1" applyFill="1"/>
    <xf numFmtId="37" fontId="2" fillId="0" borderId="0" xfId="0" applyNumberFormat="1" applyFont="1"/>
    <xf numFmtId="3" fontId="2" fillId="0" borderId="0" xfId="0" applyNumberFormat="1" applyFont="1"/>
    <xf numFmtId="0" fontId="3" fillId="0" borderId="0" xfId="0" applyFont="1" applyAlignment="1">
      <alignment vertical="top" wrapText="1"/>
    </xf>
    <xf numFmtId="0" fontId="29" fillId="0" borderId="0" xfId="0" applyFont="1" applyAlignment="1">
      <alignment horizontal="right" vertical="center" wrapText="1"/>
    </xf>
    <xf numFmtId="0" fontId="32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zoomScale="70" zoomScaleNormal="70" workbookViewId="0">
      <selection activeCell="J37" sqref="J37"/>
    </sheetView>
  </sheetViews>
  <sheetFormatPr defaultColWidth="9.140625" defaultRowHeight="17.25" x14ac:dyDescent="0.3"/>
  <cols>
    <col min="1" max="1" width="9.140625" style="3"/>
    <col min="2" max="2" width="48.85546875" style="1" customWidth="1"/>
    <col min="3" max="3" width="18.42578125" style="2" customWidth="1"/>
    <col min="4" max="4" width="17.42578125" style="2" customWidth="1"/>
    <col min="5" max="16384" width="9.140625" style="3"/>
  </cols>
  <sheetData>
    <row r="1" spans="2:7" ht="18" thickBot="1" x14ac:dyDescent="0.35"/>
    <row r="2" spans="2:7" x14ac:dyDescent="0.3">
      <c r="B2" s="4"/>
      <c r="C2" s="5">
        <v>43830</v>
      </c>
      <c r="D2" s="5">
        <v>43921</v>
      </c>
    </row>
    <row r="3" spans="2:7" ht="18" thickBot="1" x14ac:dyDescent="0.35">
      <c r="B3" s="4"/>
      <c r="C3" s="6"/>
      <c r="D3" s="6" t="s">
        <v>107</v>
      </c>
    </row>
    <row r="4" spans="2:7" x14ac:dyDescent="0.3">
      <c r="B4" s="4"/>
      <c r="D4" s="7"/>
    </row>
    <row r="5" spans="2:7" x14ac:dyDescent="0.3">
      <c r="B5" s="4" t="s">
        <v>4</v>
      </c>
      <c r="D5" s="7"/>
    </row>
    <row r="6" spans="2:7" x14ac:dyDescent="0.3">
      <c r="B6" s="10" t="s">
        <v>7</v>
      </c>
      <c r="C6" s="2">
        <v>476405816</v>
      </c>
      <c r="D6" s="9">
        <v>472277997</v>
      </c>
      <c r="F6" s="79"/>
      <c r="G6" s="79"/>
    </row>
    <row r="7" spans="2:7" x14ac:dyDescent="0.3">
      <c r="B7" s="10" t="s">
        <v>6</v>
      </c>
      <c r="C7" s="2">
        <v>9359179</v>
      </c>
      <c r="D7" s="30">
        <v>8613749</v>
      </c>
      <c r="F7" s="79"/>
      <c r="G7" s="79"/>
    </row>
    <row r="8" spans="2:7" x14ac:dyDescent="0.3">
      <c r="B8" s="10" t="s">
        <v>5</v>
      </c>
      <c r="C8" s="2">
        <v>3058556071</v>
      </c>
      <c r="D8" s="9">
        <v>3281258661</v>
      </c>
      <c r="F8" s="79"/>
      <c r="G8" s="79"/>
    </row>
    <row r="9" spans="2:7" x14ac:dyDescent="0.3">
      <c r="B9" s="8" t="s">
        <v>8</v>
      </c>
      <c r="C9" s="2">
        <v>215886809</v>
      </c>
      <c r="D9" s="9">
        <v>256776112</v>
      </c>
      <c r="F9" s="79"/>
      <c r="G9" s="79"/>
    </row>
    <row r="10" spans="2:7" x14ac:dyDescent="0.3">
      <c r="B10" s="8" t="s">
        <v>9</v>
      </c>
      <c r="C10" s="2">
        <v>723921414</v>
      </c>
      <c r="D10" s="9">
        <v>799296602</v>
      </c>
      <c r="F10" s="79"/>
      <c r="G10" s="79"/>
    </row>
    <row r="11" spans="2:7" ht="18" thickBot="1" x14ac:dyDescent="0.35">
      <c r="B11" s="8"/>
      <c r="D11" s="30"/>
      <c r="F11" s="79"/>
      <c r="G11" s="79"/>
    </row>
    <row r="12" spans="2:7" ht="18" thickBot="1" x14ac:dyDescent="0.35">
      <c r="B12" s="4"/>
      <c r="C12" s="11">
        <v>4484129289</v>
      </c>
      <c r="D12" s="11">
        <f>SUM(D6:D11)</f>
        <v>4818223121</v>
      </c>
      <c r="F12" s="79"/>
      <c r="G12" s="79"/>
    </row>
    <row r="13" spans="2:7" x14ac:dyDescent="0.3">
      <c r="B13" s="8"/>
      <c r="D13" s="9"/>
      <c r="F13" s="79"/>
      <c r="G13" s="79"/>
    </row>
    <row r="14" spans="2:7" x14ac:dyDescent="0.3">
      <c r="B14" s="4" t="s">
        <v>0</v>
      </c>
      <c r="D14" s="9"/>
      <c r="F14" s="79"/>
      <c r="G14" s="79"/>
    </row>
    <row r="15" spans="2:7" x14ac:dyDescent="0.3">
      <c r="B15" s="10" t="s">
        <v>10</v>
      </c>
      <c r="C15" s="2">
        <v>488033645</v>
      </c>
      <c r="D15" s="9">
        <v>447875718</v>
      </c>
      <c r="F15" s="79"/>
      <c r="G15" s="79"/>
    </row>
    <row r="16" spans="2:7" x14ac:dyDescent="0.3">
      <c r="B16" s="17" t="s">
        <v>11</v>
      </c>
      <c r="C16" s="2">
        <v>485867200</v>
      </c>
      <c r="D16" s="9">
        <v>364549198</v>
      </c>
      <c r="F16" s="79"/>
      <c r="G16" s="79"/>
    </row>
    <row r="17" spans="2:7" ht="18" thickBot="1" x14ac:dyDescent="0.35">
      <c r="B17" s="8" t="s">
        <v>12</v>
      </c>
      <c r="C17" s="2">
        <v>311138161</v>
      </c>
      <c r="D17" s="9">
        <v>417157576</v>
      </c>
      <c r="F17" s="79"/>
      <c r="G17" s="79"/>
    </row>
    <row r="18" spans="2:7" ht="18" thickBot="1" x14ac:dyDescent="0.35">
      <c r="B18" s="4"/>
      <c r="C18" s="12">
        <v>1285039006</v>
      </c>
      <c r="D18" s="12">
        <f>SUM(D15:D17)</f>
        <v>1229582492</v>
      </c>
      <c r="F18" s="79"/>
      <c r="G18" s="79"/>
    </row>
    <row r="19" spans="2:7" x14ac:dyDescent="0.3">
      <c r="B19" s="4"/>
      <c r="D19" s="7"/>
      <c r="F19" s="79"/>
      <c r="G19" s="79"/>
    </row>
    <row r="20" spans="2:7" ht="18" thickBot="1" x14ac:dyDescent="0.35">
      <c r="B20" s="4" t="s">
        <v>13</v>
      </c>
      <c r="C20" s="13">
        <v>5769168295</v>
      </c>
      <c r="D20" s="13">
        <f>D18+D12</f>
        <v>6047805613</v>
      </c>
      <c r="F20" s="79"/>
      <c r="G20" s="79"/>
    </row>
    <row r="21" spans="2:7" ht="18" thickTop="1" x14ac:dyDescent="0.3">
      <c r="B21" s="8"/>
      <c r="D21" s="9"/>
      <c r="F21" s="79"/>
      <c r="G21" s="79"/>
    </row>
    <row r="22" spans="2:7" x14ac:dyDescent="0.3">
      <c r="B22" s="14" t="s">
        <v>14</v>
      </c>
      <c r="D22" s="9"/>
      <c r="F22" s="79"/>
      <c r="G22" s="79"/>
    </row>
    <row r="23" spans="2:7" x14ac:dyDescent="0.3">
      <c r="B23" s="8"/>
      <c r="D23" s="9"/>
      <c r="F23" s="79"/>
      <c r="G23" s="79"/>
    </row>
    <row r="24" spans="2:7" x14ac:dyDescent="0.3">
      <c r="B24" s="4" t="s">
        <v>15</v>
      </c>
      <c r="D24" s="9"/>
      <c r="F24" s="79"/>
      <c r="G24" s="79"/>
    </row>
    <row r="25" spans="2:7" x14ac:dyDescent="0.3">
      <c r="B25" s="8" t="s">
        <v>16</v>
      </c>
      <c r="C25" s="2">
        <v>117738440</v>
      </c>
      <c r="D25" s="9">
        <v>117738440</v>
      </c>
      <c r="F25" s="79"/>
      <c r="G25" s="79"/>
    </row>
    <row r="26" spans="2:7" x14ac:dyDescent="0.3">
      <c r="B26" s="8" t="s">
        <v>17</v>
      </c>
      <c r="C26" s="2">
        <v>441418396</v>
      </c>
      <c r="D26" s="9">
        <v>441418396</v>
      </c>
      <c r="F26" s="79"/>
      <c r="G26" s="79"/>
    </row>
    <row r="27" spans="2:7" x14ac:dyDescent="0.3">
      <c r="B27" s="8" t="s">
        <v>18</v>
      </c>
      <c r="C27" s="2">
        <v>247478865</v>
      </c>
      <c r="D27" s="9">
        <v>247478865</v>
      </c>
      <c r="F27" s="79"/>
      <c r="G27" s="79"/>
    </row>
    <row r="28" spans="2:7" x14ac:dyDescent="0.3">
      <c r="B28" s="8" t="s">
        <v>19</v>
      </c>
      <c r="C28" s="2">
        <v>1265796861</v>
      </c>
      <c r="D28" s="9">
        <v>1265796861</v>
      </c>
      <c r="F28" s="79"/>
      <c r="G28" s="79"/>
    </row>
    <row r="29" spans="2:7" ht="18" thickBot="1" x14ac:dyDescent="0.35">
      <c r="B29" s="8" t="s">
        <v>20</v>
      </c>
      <c r="C29" s="2">
        <v>1709507825</v>
      </c>
      <c r="D29" s="9">
        <v>1911374855</v>
      </c>
      <c r="F29" s="79"/>
      <c r="G29" s="79"/>
    </row>
    <row r="30" spans="2:7" ht="18" thickBot="1" x14ac:dyDescent="0.35">
      <c r="B30" s="4"/>
      <c r="C30" s="12">
        <v>3781940387</v>
      </c>
      <c r="D30" s="12">
        <f>SUM(D25:D29)</f>
        <v>3983807417</v>
      </c>
      <c r="F30" s="79"/>
      <c r="G30" s="79"/>
    </row>
    <row r="31" spans="2:7" x14ac:dyDescent="0.3">
      <c r="B31" s="14" t="s">
        <v>21</v>
      </c>
      <c r="D31" s="9"/>
      <c r="F31" s="79"/>
      <c r="G31" s="79"/>
    </row>
    <row r="32" spans="2:7" x14ac:dyDescent="0.3">
      <c r="B32" s="8" t="s">
        <v>22</v>
      </c>
      <c r="C32" s="2">
        <v>661062420</v>
      </c>
      <c r="D32" s="9">
        <v>655309520</v>
      </c>
      <c r="F32" s="79"/>
      <c r="G32" s="79"/>
    </row>
    <row r="33" spans="2:7" x14ac:dyDescent="0.3">
      <c r="B33" s="8" t="s">
        <v>23</v>
      </c>
      <c r="C33" s="2">
        <v>119858608</v>
      </c>
      <c r="D33" s="9">
        <v>119858608</v>
      </c>
      <c r="F33" s="79"/>
      <c r="G33" s="79"/>
    </row>
    <row r="34" spans="2:7" x14ac:dyDescent="0.3">
      <c r="B34" s="8" t="s">
        <v>24</v>
      </c>
      <c r="C34" s="2">
        <v>647728922</v>
      </c>
      <c r="D34" s="9">
        <v>645233566</v>
      </c>
      <c r="F34" s="79"/>
      <c r="G34" s="79"/>
    </row>
    <row r="35" spans="2:7" x14ac:dyDescent="0.3">
      <c r="B35" s="8" t="s">
        <v>25</v>
      </c>
      <c r="C35" s="30">
        <v>7860382</v>
      </c>
      <c r="D35" s="9">
        <v>8211291</v>
      </c>
      <c r="F35" s="79"/>
      <c r="G35" s="79"/>
    </row>
    <row r="36" spans="2:7" ht="18" thickBot="1" x14ac:dyDescent="0.35">
      <c r="B36" s="8" t="s">
        <v>26</v>
      </c>
      <c r="C36" s="2">
        <v>53278838</v>
      </c>
      <c r="D36" s="30">
        <v>52775968</v>
      </c>
      <c r="F36" s="79"/>
      <c r="G36" s="79"/>
    </row>
    <row r="37" spans="2:7" ht="18" thickBot="1" x14ac:dyDescent="0.35">
      <c r="B37" s="4"/>
      <c r="C37" s="12">
        <v>1489789170</v>
      </c>
      <c r="D37" s="12">
        <f>SUM(D32:D36)</f>
        <v>1481388953</v>
      </c>
      <c r="F37" s="79"/>
      <c r="G37" s="79"/>
    </row>
    <row r="38" spans="2:7" x14ac:dyDescent="0.3">
      <c r="F38" s="79"/>
      <c r="G38" s="79"/>
    </row>
    <row r="39" spans="2:7" x14ac:dyDescent="0.3">
      <c r="B39" s="4"/>
      <c r="D39" s="15"/>
      <c r="F39" s="79"/>
      <c r="G39" s="79"/>
    </row>
    <row r="40" spans="2:7" x14ac:dyDescent="0.3">
      <c r="B40" s="4" t="s">
        <v>27</v>
      </c>
      <c r="D40" s="9"/>
      <c r="F40" s="79"/>
      <c r="G40" s="79"/>
    </row>
    <row r="41" spans="2:7" x14ac:dyDescent="0.3">
      <c r="B41" s="8" t="s">
        <v>28</v>
      </c>
      <c r="C41" s="2">
        <v>420478016</v>
      </c>
      <c r="D41" s="9">
        <v>468434362</v>
      </c>
      <c r="F41" s="79"/>
      <c r="G41" s="79"/>
    </row>
    <row r="42" spans="2:7" x14ac:dyDescent="0.3">
      <c r="B42" s="8" t="s">
        <v>29</v>
      </c>
      <c r="C42" s="2">
        <v>72239710</v>
      </c>
      <c r="D42" s="9">
        <v>73154511</v>
      </c>
      <c r="F42" s="79"/>
      <c r="G42" s="79"/>
    </row>
    <row r="43" spans="2:7" x14ac:dyDescent="0.3">
      <c r="B43" s="8" t="s">
        <v>30</v>
      </c>
      <c r="C43" s="2" t="s">
        <v>2</v>
      </c>
      <c r="D43" s="30">
        <v>25936458</v>
      </c>
      <c r="F43" s="79"/>
      <c r="G43" s="79"/>
    </row>
    <row r="44" spans="2:7" x14ac:dyDescent="0.3">
      <c r="B44" s="8" t="s">
        <v>82</v>
      </c>
      <c r="C44" s="2">
        <v>2867580</v>
      </c>
      <c r="D44" s="9">
        <v>13230480</v>
      </c>
      <c r="F44" s="79"/>
      <c r="G44" s="79"/>
    </row>
    <row r="45" spans="2:7" ht="18" thickBot="1" x14ac:dyDescent="0.35">
      <c r="B45" s="8" t="s">
        <v>23</v>
      </c>
      <c r="C45" s="2">
        <v>1853432</v>
      </c>
      <c r="D45" s="9">
        <v>1853432</v>
      </c>
      <c r="F45" s="79"/>
      <c r="G45" s="79"/>
    </row>
    <row r="46" spans="2:7" ht="18" thickBot="1" x14ac:dyDescent="0.35">
      <c r="B46" s="4"/>
      <c r="C46" s="11">
        <v>497438738</v>
      </c>
      <c r="D46" s="11">
        <f>SUM(D41:D45)</f>
        <v>582609243</v>
      </c>
      <c r="F46" s="79"/>
      <c r="G46" s="79"/>
    </row>
    <row r="47" spans="2:7" x14ac:dyDescent="0.3">
      <c r="B47" s="4"/>
      <c r="D47" s="9"/>
      <c r="F47" s="79"/>
      <c r="G47" s="79"/>
    </row>
    <row r="48" spans="2:7" ht="18" thickBot="1" x14ac:dyDescent="0.35">
      <c r="B48" s="4" t="s">
        <v>31</v>
      </c>
      <c r="C48" s="16">
        <v>1987227908</v>
      </c>
      <c r="D48" s="16">
        <f>D37+D46</f>
        <v>2063998196</v>
      </c>
      <c r="F48" s="79"/>
      <c r="G48" s="79"/>
    </row>
    <row r="49" spans="2:7" x14ac:dyDescent="0.3">
      <c r="B49" s="4"/>
      <c r="D49" s="7"/>
      <c r="F49" s="79"/>
      <c r="G49" s="79"/>
    </row>
    <row r="50" spans="2:7" x14ac:dyDescent="0.3">
      <c r="B50" s="4" t="s">
        <v>32</v>
      </c>
      <c r="C50" s="31">
        <v>5769168295</v>
      </c>
      <c r="D50" s="31">
        <f>D30+D48</f>
        <v>6047805613</v>
      </c>
      <c r="F50" s="79"/>
      <c r="G50" s="7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zoomScale="60" zoomScaleNormal="60" workbookViewId="0">
      <selection activeCell="I31" sqref="I31"/>
    </sheetView>
  </sheetViews>
  <sheetFormatPr defaultColWidth="8.7109375" defaultRowHeight="17.25" x14ac:dyDescent="0.3"/>
  <cols>
    <col min="1" max="1" width="82.5703125" style="1" customWidth="1"/>
    <col min="2" max="2" width="19.42578125" style="2" customWidth="1"/>
    <col min="3" max="3" width="19.5703125" style="2" customWidth="1"/>
    <col min="4" max="16384" width="8.7109375" style="18"/>
  </cols>
  <sheetData>
    <row r="1" spans="1:7" ht="18" thickBot="1" x14ac:dyDescent="0.35"/>
    <row r="2" spans="1:7" x14ac:dyDescent="0.3">
      <c r="A2" s="80"/>
      <c r="B2" s="19" t="s">
        <v>33</v>
      </c>
      <c r="C2" s="19" t="s">
        <v>33</v>
      </c>
    </row>
    <row r="3" spans="1:7" x14ac:dyDescent="0.3">
      <c r="A3" s="80"/>
      <c r="B3" s="49">
        <v>43466</v>
      </c>
      <c r="C3" s="51">
        <v>43831</v>
      </c>
    </row>
    <row r="4" spans="1:7" x14ac:dyDescent="0.3">
      <c r="A4" s="80"/>
      <c r="B4" s="49">
        <v>43555</v>
      </c>
      <c r="C4" s="51">
        <v>43861</v>
      </c>
    </row>
    <row r="5" spans="1:7" x14ac:dyDescent="0.3">
      <c r="A5" s="20"/>
      <c r="B5" s="76" t="s">
        <v>107</v>
      </c>
      <c r="C5" s="76" t="s">
        <v>107</v>
      </c>
    </row>
    <row r="6" spans="1:7" ht="18" thickBot="1" x14ac:dyDescent="0.35">
      <c r="A6" s="20"/>
      <c r="B6" s="35"/>
      <c r="C6" s="35"/>
    </row>
    <row r="7" spans="1:7" x14ac:dyDescent="0.3">
      <c r="A7" s="20"/>
      <c r="B7" s="32"/>
      <c r="C7" s="32"/>
    </row>
    <row r="8" spans="1:7" x14ac:dyDescent="0.3">
      <c r="A8" s="8" t="s">
        <v>34</v>
      </c>
      <c r="B8" s="32">
        <v>378768801</v>
      </c>
      <c r="C8" s="32">
        <v>474268118</v>
      </c>
      <c r="F8" s="50"/>
      <c r="G8" s="50"/>
    </row>
    <row r="9" spans="1:7" x14ac:dyDescent="0.3">
      <c r="A9" s="8" t="s">
        <v>35</v>
      </c>
      <c r="B9" s="32">
        <v>86265849</v>
      </c>
      <c r="C9" s="32">
        <v>29547277</v>
      </c>
      <c r="F9" s="50"/>
      <c r="G9" s="50"/>
    </row>
    <row r="10" spans="1:7" ht="18" thickBot="1" x14ac:dyDescent="0.35">
      <c r="A10" s="8" t="s">
        <v>36</v>
      </c>
      <c r="B10" s="32">
        <v>7945608</v>
      </c>
      <c r="C10" s="32">
        <v>8985992</v>
      </c>
      <c r="F10" s="50"/>
      <c r="G10" s="50"/>
    </row>
    <row r="11" spans="1:7" ht="35.25" thickBot="1" x14ac:dyDescent="0.35">
      <c r="A11" s="4" t="s">
        <v>37</v>
      </c>
      <c r="B11" s="34">
        <f>SUM(B8:B10)</f>
        <v>472980258</v>
      </c>
      <c r="C11" s="34">
        <f>SUM(C8:C10)</f>
        <v>512801387</v>
      </c>
      <c r="F11" s="50"/>
      <c r="G11" s="50"/>
    </row>
    <row r="12" spans="1:7" x14ac:dyDescent="0.3">
      <c r="A12" s="8"/>
      <c r="B12" s="32"/>
      <c r="C12" s="32"/>
      <c r="F12" s="50"/>
      <c r="G12" s="50"/>
    </row>
    <row r="13" spans="1:7" x14ac:dyDescent="0.3">
      <c r="A13" s="8" t="s">
        <v>38</v>
      </c>
      <c r="B13" s="32">
        <v>-47308068</v>
      </c>
      <c r="C13" s="32">
        <v>-61293264</v>
      </c>
      <c r="F13" s="50"/>
      <c r="G13" s="50"/>
    </row>
    <row r="14" spans="1:7" x14ac:dyDescent="0.3">
      <c r="A14" s="8" t="s">
        <v>40</v>
      </c>
      <c r="B14" s="32">
        <v>-79994422</v>
      </c>
      <c r="C14" s="32">
        <v>-90222983</v>
      </c>
      <c r="F14" s="50"/>
      <c r="G14" s="50"/>
    </row>
    <row r="15" spans="1:7" ht="21" customHeight="1" x14ac:dyDescent="0.3">
      <c r="A15" s="8" t="s">
        <v>39</v>
      </c>
      <c r="B15" s="32">
        <v>-30306101</v>
      </c>
      <c r="C15" s="32">
        <v>-30643247</v>
      </c>
      <c r="F15" s="50"/>
      <c r="G15" s="50"/>
    </row>
    <row r="16" spans="1:7" x14ac:dyDescent="0.3">
      <c r="A16" s="8" t="s">
        <v>41</v>
      </c>
      <c r="B16" s="32">
        <v>-46503466</v>
      </c>
      <c r="C16" s="32">
        <v>-50381540</v>
      </c>
      <c r="F16" s="50"/>
      <c r="G16" s="50"/>
    </row>
    <row r="17" spans="1:7" x14ac:dyDescent="0.3">
      <c r="A17" s="8" t="s">
        <v>42</v>
      </c>
      <c r="B17" s="32">
        <v>-4867133</v>
      </c>
      <c r="C17" s="32">
        <v>-5349257</v>
      </c>
      <c r="F17" s="50"/>
      <c r="G17" s="50"/>
    </row>
    <row r="18" spans="1:7" x14ac:dyDescent="0.3">
      <c r="A18" s="8" t="s">
        <v>43</v>
      </c>
      <c r="B18" s="32">
        <v>-14702585</v>
      </c>
      <c r="C18" s="32">
        <v>-17095419</v>
      </c>
      <c r="F18" s="50"/>
      <c r="G18" s="50"/>
    </row>
    <row r="19" spans="1:7" ht="20.100000000000001" customHeight="1" x14ac:dyDescent="0.3">
      <c r="A19" s="8" t="s">
        <v>44</v>
      </c>
      <c r="B19" s="32">
        <v>-3821181</v>
      </c>
      <c r="C19" s="32">
        <v>-3491698</v>
      </c>
      <c r="F19" s="50"/>
      <c r="G19" s="50"/>
    </row>
    <row r="20" spans="1:7" ht="18" thickBot="1" x14ac:dyDescent="0.35">
      <c r="A20" s="8" t="s">
        <v>45</v>
      </c>
      <c r="B20" s="32">
        <v>-28233907</v>
      </c>
      <c r="C20" s="32">
        <v>-13855146</v>
      </c>
      <c r="F20" s="50"/>
      <c r="G20" s="50"/>
    </row>
    <row r="21" spans="1:7" ht="35.25" thickBot="1" x14ac:dyDescent="0.35">
      <c r="A21" s="4" t="s">
        <v>46</v>
      </c>
      <c r="B21" s="34">
        <f>B11+SUM(B13:B20)</f>
        <v>217243395</v>
      </c>
      <c r="C21" s="34">
        <f>C11+SUM(C13:C20)</f>
        <v>240468833</v>
      </c>
      <c r="F21" s="50"/>
      <c r="G21" s="50"/>
    </row>
    <row r="22" spans="1:7" x14ac:dyDescent="0.3">
      <c r="A22" s="8"/>
      <c r="B22" s="32"/>
      <c r="C22" s="32"/>
      <c r="F22" s="50"/>
      <c r="G22" s="50"/>
    </row>
    <row r="23" spans="1:7" x14ac:dyDescent="0.3">
      <c r="A23" s="8" t="s">
        <v>47</v>
      </c>
      <c r="B23" s="32">
        <v>103961449</v>
      </c>
      <c r="C23" s="32">
        <v>64515238</v>
      </c>
      <c r="F23" s="50"/>
      <c r="G23" s="50"/>
    </row>
    <row r="24" spans="1:7" x14ac:dyDescent="0.3">
      <c r="A24" s="8" t="s">
        <v>48</v>
      </c>
      <c r="B24" s="32">
        <v>-103961449</v>
      </c>
      <c r="C24" s="32">
        <v>-64515238</v>
      </c>
      <c r="F24" s="50"/>
      <c r="G24" s="50"/>
    </row>
    <row r="25" spans="1:7" x14ac:dyDescent="0.3">
      <c r="A25" s="8" t="s">
        <v>49</v>
      </c>
      <c r="B25" s="32">
        <v>150175759</v>
      </c>
      <c r="C25" s="32">
        <v>339362701</v>
      </c>
      <c r="F25" s="50"/>
      <c r="G25" s="50"/>
    </row>
    <row r="26" spans="1:7" x14ac:dyDescent="0.3">
      <c r="A26" s="8" t="s">
        <v>50</v>
      </c>
      <c r="B26" s="32">
        <v>-150175759</v>
      </c>
      <c r="C26" s="32">
        <v>-339362701</v>
      </c>
      <c r="F26" s="50"/>
      <c r="G26" s="50"/>
    </row>
    <row r="27" spans="1:7" ht="18" thickBot="1" x14ac:dyDescent="0.35">
      <c r="A27" s="8"/>
      <c r="B27" s="32"/>
      <c r="C27" s="32"/>
      <c r="F27" s="50"/>
      <c r="G27" s="50"/>
    </row>
    <row r="28" spans="1:7" ht="18" thickBot="1" x14ac:dyDescent="0.35">
      <c r="A28" s="4" t="s">
        <v>51</v>
      </c>
      <c r="B28" s="34">
        <f>B21+B23+B24+B25+B26</f>
        <v>217243395</v>
      </c>
      <c r="C28" s="34">
        <f>C21+C23+C24+C25+C26</f>
        <v>240468833</v>
      </c>
      <c r="F28" s="50"/>
      <c r="G28" s="50"/>
    </row>
    <row r="29" spans="1:7" x14ac:dyDescent="0.3">
      <c r="A29" s="8"/>
      <c r="B29" s="32"/>
      <c r="C29" s="32"/>
      <c r="F29" s="50"/>
      <c r="G29" s="50"/>
    </row>
    <row r="30" spans="1:7" x14ac:dyDescent="0.3">
      <c r="A30" s="8" t="s">
        <v>52</v>
      </c>
      <c r="B30" s="32">
        <v>22687277</v>
      </c>
      <c r="C30" s="32">
        <v>7270531</v>
      </c>
      <c r="F30" s="50"/>
      <c r="G30" s="50"/>
    </row>
    <row r="31" spans="1:7" ht="18" thickBot="1" x14ac:dyDescent="0.35">
      <c r="A31" s="8" t="s">
        <v>53</v>
      </c>
      <c r="B31" s="32">
        <v>-10909490</v>
      </c>
      <c r="C31" s="32">
        <v>-5381143</v>
      </c>
      <c r="F31" s="50"/>
      <c r="G31" s="50"/>
    </row>
    <row r="32" spans="1:7" ht="18" thickBot="1" x14ac:dyDescent="0.35">
      <c r="A32" s="4" t="s">
        <v>54</v>
      </c>
      <c r="B32" s="34">
        <f>B30+B31</f>
        <v>11777787</v>
      </c>
      <c r="C32" s="34">
        <f>C30+C31</f>
        <v>1889388</v>
      </c>
      <c r="F32" s="50"/>
      <c r="G32" s="50"/>
    </row>
    <row r="33" spans="1:7" ht="18" thickBot="1" x14ac:dyDescent="0.35">
      <c r="A33" s="8"/>
      <c r="B33" s="32"/>
      <c r="C33" s="32"/>
      <c r="F33" s="50"/>
      <c r="G33" s="50"/>
    </row>
    <row r="34" spans="1:7" ht="18" thickBot="1" x14ac:dyDescent="0.35">
      <c r="A34" s="4" t="s">
        <v>55</v>
      </c>
      <c r="B34" s="34">
        <f>B28+B32</f>
        <v>229021182</v>
      </c>
      <c r="C34" s="34">
        <f>C28+C32</f>
        <v>242358221</v>
      </c>
      <c r="F34" s="50"/>
      <c r="G34" s="50"/>
    </row>
    <row r="35" spans="1:7" x14ac:dyDescent="0.3">
      <c r="A35" s="8"/>
      <c r="B35" s="32"/>
      <c r="C35" s="32"/>
      <c r="F35" s="50"/>
      <c r="G35" s="50"/>
    </row>
    <row r="36" spans="1:7" x14ac:dyDescent="0.3">
      <c r="A36" s="8" t="s">
        <v>56</v>
      </c>
      <c r="B36" s="32">
        <v>-37633679</v>
      </c>
      <c r="C36" s="32">
        <v>-40491191</v>
      </c>
      <c r="F36" s="50"/>
      <c r="G36" s="50"/>
    </row>
    <row r="37" spans="1:7" ht="18" thickBot="1" x14ac:dyDescent="0.35">
      <c r="A37" s="8"/>
      <c r="B37" s="32"/>
      <c r="C37" s="32"/>
      <c r="F37" s="50"/>
      <c r="G37" s="50"/>
    </row>
    <row r="38" spans="1:7" ht="18" thickBot="1" x14ac:dyDescent="0.35">
      <c r="A38" s="20" t="s">
        <v>57</v>
      </c>
      <c r="B38" s="34">
        <f>B34+B36</f>
        <v>191387503</v>
      </c>
      <c r="C38" s="34">
        <f>C34+C36</f>
        <v>201867030</v>
      </c>
      <c r="F38" s="50"/>
      <c r="G38" s="50"/>
    </row>
    <row r="39" spans="1:7" x14ac:dyDescent="0.3">
      <c r="A39" s="20" t="s">
        <v>1</v>
      </c>
      <c r="B39" s="32"/>
      <c r="C39" s="32"/>
      <c r="F39" s="50"/>
      <c r="G39" s="50"/>
    </row>
    <row r="40" spans="1:7" x14ac:dyDescent="0.3">
      <c r="A40" s="22" t="s">
        <v>80</v>
      </c>
      <c r="B40" s="33">
        <v>16.255311561797491</v>
      </c>
      <c r="C40" s="33">
        <v>17.145380047501902</v>
      </c>
      <c r="F40" s="50"/>
      <c r="G40" s="50"/>
    </row>
    <row r="41" spans="1:7" ht="18" thickBot="1" x14ac:dyDescent="0.35">
      <c r="A41" s="48"/>
      <c r="B41" s="32"/>
      <c r="C41" s="32"/>
      <c r="F41" s="50"/>
      <c r="G41" s="50"/>
    </row>
    <row r="42" spans="1:7" ht="18" thickBot="1" x14ac:dyDescent="0.35">
      <c r="A42" s="20" t="s">
        <v>58</v>
      </c>
      <c r="B42" s="34">
        <f>B38+B41</f>
        <v>191387503</v>
      </c>
      <c r="C42" s="34">
        <f>C38+C41</f>
        <v>201867030</v>
      </c>
      <c r="F42" s="50"/>
      <c r="G42" s="50"/>
    </row>
    <row r="43" spans="1:7" x14ac:dyDescent="0.3">
      <c r="A43" s="8"/>
      <c r="B43" s="21"/>
    </row>
    <row r="44" spans="1:7" x14ac:dyDescent="0.3">
      <c r="B44" s="23"/>
      <c r="C44" s="23"/>
    </row>
    <row r="45" spans="1:7" x14ac:dyDescent="0.3">
      <c r="B45" s="21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zoomScale="60" zoomScaleNormal="60" workbookViewId="0">
      <selection activeCell="I1" sqref="I1"/>
    </sheetView>
  </sheetViews>
  <sheetFormatPr defaultColWidth="8.7109375" defaultRowHeight="16.5" x14ac:dyDescent="0.3"/>
  <cols>
    <col min="1" max="1" width="8.7109375" style="52"/>
    <col min="2" max="2" width="40.28515625" style="52" bestFit="1" customWidth="1"/>
    <col min="3" max="3" width="21.85546875" style="52" customWidth="1"/>
    <col min="4" max="4" width="28.140625" style="52" bestFit="1" customWidth="1"/>
    <col min="5" max="5" width="21.42578125" style="52" customWidth="1"/>
    <col min="6" max="6" width="19.140625" style="52" customWidth="1"/>
    <col min="7" max="7" width="20.42578125" style="52" customWidth="1"/>
    <col min="8" max="8" width="19.140625" style="52" customWidth="1"/>
    <col min="9" max="9" width="8.7109375" style="52"/>
    <col min="10" max="10" width="13.42578125" style="52" customWidth="1"/>
    <col min="11" max="11" width="16.7109375" style="52" customWidth="1"/>
    <col min="12" max="13" width="14.85546875" style="52" customWidth="1"/>
    <col min="14" max="14" width="14.140625" style="52" customWidth="1"/>
    <col min="15" max="15" width="20.7109375" style="52" customWidth="1"/>
    <col min="16" max="16" width="8.7109375" style="52"/>
    <col min="17" max="20" width="8.7109375" style="52" customWidth="1"/>
    <col min="21" max="16384" width="8.7109375" style="52"/>
  </cols>
  <sheetData>
    <row r="1" spans="2:8" x14ac:dyDescent="0.3">
      <c r="B1" s="53"/>
      <c r="C1" s="54" t="s">
        <v>85</v>
      </c>
      <c r="D1" s="54" t="s">
        <v>59</v>
      </c>
      <c r="E1" s="69" t="s">
        <v>86</v>
      </c>
      <c r="F1" s="54" t="s">
        <v>19</v>
      </c>
      <c r="G1" s="54" t="s">
        <v>20</v>
      </c>
      <c r="H1" s="54" t="s">
        <v>60</v>
      </c>
    </row>
    <row r="2" spans="2:8" x14ac:dyDescent="0.3">
      <c r="B2" s="53"/>
      <c r="C2" s="55"/>
      <c r="D2" s="56"/>
      <c r="E2" s="70" t="s">
        <v>87</v>
      </c>
      <c r="F2" s="56"/>
      <c r="G2" s="56"/>
      <c r="H2" s="56"/>
    </row>
    <row r="3" spans="2:8" x14ac:dyDescent="0.3">
      <c r="B3" s="71"/>
      <c r="C3" s="72"/>
      <c r="D3" s="57"/>
      <c r="E3" s="57"/>
      <c r="F3" s="57"/>
      <c r="G3" s="57"/>
      <c r="H3" s="57"/>
    </row>
    <row r="4" spans="2:8" x14ac:dyDescent="0.3">
      <c r="B4" s="58" t="s">
        <v>98</v>
      </c>
      <c r="C4" s="59">
        <v>117738440</v>
      </c>
      <c r="D4" s="59">
        <v>441418396</v>
      </c>
      <c r="E4" s="59">
        <v>247478865</v>
      </c>
      <c r="F4" s="59">
        <v>1265796861</v>
      </c>
      <c r="G4" s="59">
        <v>1640298503</v>
      </c>
      <c r="H4" s="59">
        <v>3712731065</v>
      </c>
    </row>
    <row r="5" spans="2:8" x14ac:dyDescent="0.3">
      <c r="B5" s="61"/>
      <c r="C5" s="60"/>
      <c r="D5" s="60"/>
      <c r="E5" s="60"/>
      <c r="F5" s="60"/>
      <c r="G5" s="60"/>
      <c r="H5" s="60"/>
    </row>
    <row r="6" spans="2:8" ht="26.1" customHeight="1" x14ac:dyDescent="0.3">
      <c r="B6" s="61" t="s">
        <v>61</v>
      </c>
      <c r="C6" s="62" t="s">
        <v>81</v>
      </c>
      <c r="D6" s="62" t="s">
        <v>83</v>
      </c>
      <c r="E6" s="62" t="s">
        <v>81</v>
      </c>
      <c r="F6" s="62" t="s">
        <v>92</v>
      </c>
      <c r="G6" s="63">
        <v>191387503</v>
      </c>
      <c r="H6" s="63">
        <v>191387503</v>
      </c>
    </row>
    <row r="7" spans="2:8" x14ac:dyDescent="0.3">
      <c r="B7" s="61" t="s">
        <v>99</v>
      </c>
      <c r="C7" s="62"/>
      <c r="D7" s="62"/>
      <c r="E7" s="62"/>
      <c r="F7" s="62"/>
      <c r="G7" s="62" t="s">
        <v>2</v>
      </c>
      <c r="H7" s="62" t="s">
        <v>2</v>
      </c>
    </row>
    <row r="8" spans="2:8" ht="16.5" customHeight="1" x14ac:dyDescent="0.3">
      <c r="B8" s="64" t="s">
        <v>88</v>
      </c>
      <c r="C8" s="82" t="s">
        <v>81</v>
      </c>
      <c r="D8" s="82" t="s">
        <v>81</v>
      </c>
      <c r="E8" s="82" t="s">
        <v>83</v>
      </c>
      <c r="F8" s="82" t="s">
        <v>84</v>
      </c>
      <c r="G8" s="82" t="s">
        <v>93</v>
      </c>
      <c r="H8" s="82" t="s">
        <v>93</v>
      </c>
    </row>
    <row r="9" spans="2:8" x14ac:dyDescent="0.3">
      <c r="B9" s="61" t="s">
        <v>100</v>
      </c>
      <c r="C9" s="82"/>
      <c r="D9" s="82"/>
      <c r="E9" s="82"/>
      <c r="F9" s="82"/>
      <c r="G9" s="82"/>
      <c r="H9" s="82"/>
    </row>
    <row r="10" spans="2:8" ht="33" x14ac:dyDescent="0.3">
      <c r="B10" s="58" t="s">
        <v>101</v>
      </c>
      <c r="C10" s="59">
        <v>117738440</v>
      </c>
      <c r="D10" s="59">
        <v>441418396</v>
      </c>
      <c r="E10" s="59">
        <v>247478865</v>
      </c>
      <c r="F10" s="59">
        <v>1265796861</v>
      </c>
      <c r="G10" s="59">
        <v>1831686006</v>
      </c>
      <c r="H10" s="59">
        <v>3904118568</v>
      </c>
    </row>
    <row r="11" spans="2:8" x14ac:dyDescent="0.3">
      <c r="B11" s="58"/>
      <c r="C11" s="62"/>
      <c r="D11" s="62"/>
      <c r="E11" s="62"/>
      <c r="F11" s="62"/>
      <c r="G11" s="65"/>
      <c r="H11" s="65"/>
    </row>
    <row r="12" spans="2:8" x14ac:dyDescent="0.3">
      <c r="B12" s="61" t="s">
        <v>89</v>
      </c>
      <c r="C12" s="62" t="s">
        <v>2</v>
      </c>
      <c r="D12" s="62" t="s">
        <v>2</v>
      </c>
      <c r="E12" s="62" t="s">
        <v>2</v>
      </c>
      <c r="F12" s="62" t="s">
        <v>2</v>
      </c>
      <c r="G12" s="66">
        <v>156871513</v>
      </c>
      <c r="H12" s="66">
        <v>156871513</v>
      </c>
    </row>
    <row r="13" spans="2:8" x14ac:dyDescent="0.3">
      <c r="B13" s="61" t="s">
        <v>62</v>
      </c>
      <c r="C13" s="62" t="s">
        <v>2</v>
      </c>
      <c r="D13" s="62" t="s">
        <v>2</v>
      </c>
      <c r="E13" s="62" t="s">
        <v>2</v>
      </c>
      <c r="F13" s="62" t="s">
        <v>2</v>
      </c>
      <c r="G13" s="77">
        <v>-4636774</v>
      </c>
      <c r="H13" s="77">
        <v>-4636774</v>
      </c>
    </row>
    <row r="14" spans="2:8" x14ac:dyDescent="0.3">
      <c r="B14" s="61" t="s">
        <v>90</v>
      </c>
      <c r="C14" s="62" t="s">
        <v>2</v>
      </c>
      <c r="D14" s="62" t="s">
        <v>2</v>
      </c>
      <c r="E14" s="62" t="s">
        <v>2</v>
      </c>
      <c r="F14" s="62" t="s">
        <v>2</v>
      </c>
      <c r="G14" s="77">
        <v>-19391459</v>
      </c>
      <c r="H14" s="77">
        <v>-19391459</v>
      </c>
    </row>
    <row r="15" spans="2:8" ht="16.5" customHeight="1" x14ac:dyDescent="0.3">
      <c r="B15" s="61" t="s">
        <v>88</v>
      </c>
      <c r="C15" s="82" t="s">
        <v>81</v>
      </c>
      <c r="D15" s="82" t="s">
        <v>81</v>
      </c>
      <c r="E15" s="82" t="s">
        <v>83</v>
      </c>
      <c r="F15" s="82" t="s">
        <v>84</v>
      </c>
      <c r="G15" s="77">
        <v>-255021461</v>
      </c>
      <c r="H15" s="77">
        <v>-255021461</v>
      </c>
    </row>
    <row r="16" spans="2:8" x14ac:dyDescent="0.3">
      <c r="B16" s="61" t="s">
        <v>102</v>
      </c>
      <c r="C16" s="82"/>
      <c r="D16" s="82"/>
      <c r="E16" s="82"/>
      <c r="F16" s="82"/>
      <c r="G16" s="77"/>
      <c r="H16" s="77"/>
    </row>
    <row r="17" spans="2:8" x14ac:dyDescent="0.3">
      <c r="B17" s="58" t="s">
        <v>91</v>
      </c>
      <c r="C17" s="59">
        <v>117738440</v>
      </c>
      <c r="D17" s="59">
        <v>441418396</v>
      </c>
      <c r="E17" s="59">
        <v>247478865</v>
      </c>
      <c r="F17" s="59">
        <v>1265796861</v>
      </c>
      <c r="G17" s="59">
        <v>1709507825</v>
      </c>
      <c r="H17" s="59">
        <v>3781940387</v>
      </c>
    </row>
    <row r="18" spans="2:8" x14ac:dyDescent="0.3">
      <c r="B18" s="58"/>
      <c r="C18" s="60"/>
      <c r="D18" s="60"/>
      <c r="E18" s="60"/>
      <c r="F18" s="60"/>
      <c r="G18" s="60"/>
      <c r="H18" s="60"/>
    </row>
    <row r="19" spans="2:8" x14ac:dyDescent="0.3">
      <c r="B19" s="61" t="s">
        <v>57</v>
      </c>
      <c r="C19" s="60" t="s">
        <v>2</v>
      </c>
      <c r="D19" s="60" t="s">
        <v>2</v>
      </c>
      <c r="E19" s="60" t="s">
        <v>2</v>
      </c>
      <c r="F19" s="60" t="s">
        <v>2</v>
      </c>
      <c r="G19" s="63">
        <v>201867030</v>
      </c>
      <c r="H19" s="63">
        <v>201867030</v>
      </c>
    </row>
    <row r="20" spans="2:8" x14ac:dyDescent="0.3">
      <c r="B20" s="64" t="s">
        <v>88</v>
      </c>
      <c r="C20" s="81" t="s">
        <v>94</v>
      </c>
      <c r="D20" s="81" t="s">
        <v>95</v>
      </c>
      <c r="E20" s="81" t="s">
        <v>96</v>
      </c>
      <c r="F20" s="81" t="s">
        <v>84</v>
      </c>
      <c r="G20" s="81" t="s">
        <v>81</v>
      </c>
      <c r="H20" s="81" t="s">
        <v>97</v>
      </c>
    </row>
    <row r="21" spans="2:8" x14ac:dyDescent="0.3">
      <c r="B21" s="61" t="s">
        <v>100</v>
      </c>
      <c r="C21" s="81"/>
      <c r="D21" s="81"/>
      <c r="E21" s="81"/>
      <c r="F21" s="81"/>
      <c r="G21" s="81"/>
      <c r="H21" s="81"/>
    </row>
    <row r="22" spans="2:8" x14ac:dyDescent="0.3">
      <c r="B22" s="61"/>
      <c r="C22" s="60"/>
      <c r="D22" s="60"/>
      <c r="E22" s="60"/>
      <c r="F22" s="60"/>
      <c r="G22" s="60"/>
      <c r="H22" s="60"/>
    </row>
    <row r="23" spans="2:8" ht="33" x14ac:dyDescent="0.3">
      <c r="B23" s="58" t="s">
        <v>103</v>
      </c>
      <c r="C23" s="59">
        <v>117738440</v>
      </c>
      <c r="D23" s="59">
        <v>441418396</v>
      </c>
      <c r="E23" s="59">
        <v>247478865</v>
      </c>
      <c r="F23" s="59">
        <v>1265796861</v>
      </c>
      <c r="G23" s="59">
        <v>1911374855</v>
      </c>
      <c r="H23" s="59">
        <v>3983807417</v>
      </c>
    </row>
    <row r="24" spans="2:8" x14ac:dyDescent="0.3">
      <c r="B24" s="73"/>
      <c r="C24" s="75"/>
      <c r="D24" s="75"/>
      <c r="E24" s="75"/>
      <c r="F24" s="75"/>
      <c r="G24" s="75"/>
      <c r="H24" s="75"/>
    </row>
    <row r="25" spans="2:8" x14ac:dyDescent="0.3">
      <c r="B25" s="74"/>
      <c r="C25" s="68"/>
      <c r="D25" s="67"/>
      <c r="E25" s="67"/>
      <c r="F25" s="67"/>
      <c r="G25" s="67"/>
      <c r="H25" s="67"/>
    </row>
    <row r="26" spans="2:8" x14ac:dyDescent="0.3">
      <c r="B26" s="71"/>
      <c r="C26" s="68"/>
      <c r="D26" s="67"/>
      <c r="E26" s="67"/>
      <c r="F26" s="67"/>
      <c r="G26" s="67"/>
      <c r="H26" s="67"/>
    </row>
    <row r="27" spans="2:8" x14ac:dyDescent="0.3">
      <c r="B27" s="67"/>
    </row>
    <row r="28" spans="2:8" x14ac:dyDescent="0.3">
      <c r="B28" s="67"/>
    </row>
  </sheetData>
  <mergeCells count="16">
    <mergeCell ref="H20:H21"/>
    <mergeCell ref="H8:H9"/>
    <mergeCell ref="C15:C16"/>
    <mergeCell ref="D15:D16"/>
    <mergeCell ref="E15:E16"/>
    <mergeCell ref="F15:F16"/>
    <mergeCell ref="C8:C9"/>
    <mergeCell ref="D8:D9"/>
    <mergeCell ref="E8:E9"/>
    <mergeCell ref="F8:F9"/>
    <mergeCell ref="G8:G9"/>
    <mergeCell ref="C20:C21"/>
    <mergeCell ref="D20:D21"/>
    <mergeCell ref="E20:E21"/>
    <mergeCell ref="F20:F21"/>
    <mergeCell ref="G20:G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70" zoomScaleNormal="70" workbookViewId="0">
      <selection activeCell="H39" sqref="H39"/>
    </sheetView>
  </sheetViews>
  <sheetFormatPr defaultColWidth="9.140625" defaultRowHeight="16.5" x14ac:dyDescent="0.3"/>
  <cols>
    <col min="1" max="1" width="52.85546875" style="3" customWidth="1"/>
    <col min="2" max="2" width="27.42578125" style="3" customWidth="1"/>
    <col min="3" max="3" width="27.140625" style="3" customWidth="1"/>
    <col min="4" max="16384" width="9.140625" style="3"/>
  </cols>
  <sheetData>
    <row r="1" spans="1:6" ht="28.5" x14ac:dyDescent="0.3">
      <c r="A1" s="83"/>
      <c r="B1" s="24" t="s">
        <v>63</v>
      </c>
      <c r="C1" s="24" t="s">
        <v>63</v>
      </c>
    </row>
    <row r="2" spans="1:6" x14ac:dyDescent="0.3">
      <c r="A2" s="83"/>
      <c r="B2" s="47" t="s">
        <v>104</v>
      </c>
      <c r="C2" s="47" t="s">
        <v>106</v>
      </c>
    </row>
    <row r="3" spans="1:6" x14ac:dyDescent="0.3">
      <c r="A3" s="25"/>
      <c r="B3" s="76" t="s">
        <v>107</v>
      </c>
      <c r="C3" s="76" t="s">
        <v>107</v>
      </c>
    </row>
    <row r="4" spans="1:6" x14ac:dyDescent="0.3">
      <c r="A4" s="25"/>
      <c r="B4" s="26"/>
      <c r="C4" s="26"/>
    </row>
    <row r="5" spans="1:6" x14ac:dyDescent="0.3">
      <c r="A5" s="25" t="s">
        <v>64</v>
      </c>
      <c r="B5" s="36">
        <v>283270008</v>
      </c>
      <c r="C5" s="36">
        <v>348220900</v>
      </c>
      <c r="E5" s="78"/>
      <c r="F5" s="78"/>
    </row>
    <row r="6" spans="1:6" x14ac:dyDescent="0.3">
      <c r="A6" s="27" t="s">
        <v>65</v>
      </c>
      <c r="B6" s="46" t="s">
        <v>2</v>
      </c>
      <c r="C6" s="37" t="s">
        <v>2</v>
      </c>
      <c r="E6" s="78"/>
      <c r="F6" s="78"/>
    </row>
    <row r="7" spans="1:6" x14ac:dyDescent="0.3">
      <c r="A7" s="27" t="s">
        <v>66</v>
      </c>
      <c r="B7" s="37">
        <v>531970</v>
      </c>
      <c r="C7" s="37">
        <v>443897</v>
      </c>
      <c r="E7" s="78"/>
      <c r="F7" s="78"/>
    </row>
    <row r="8" spans="1:6" x14ac:dyDescent="0.3">
      <c r="A8" s="25" t="s">
        <v>67</v>
      </c>
      <c r="B8" s="39">
        <v>283801978</v>
      </c>
      <c r="C8" s="39">
        <v>348664797</v>
      </c>
      <c r="E8" s="78"/>
      <c r="F8" s="78"/>
    </row>
    <row r="9" spans="1:6" x14ac:dyDescent="0.3">
      <c r="A9" s="27"/>
      <c r="B9" s="36"/>
      <c r="C9" s="37"/>
      <c r="E9" s="78"/>
      <c r="F9" s="78"/>
    </row>
    <row r="10" spans="1:6" x14ac:dyDescent="0.3">
      <c r="A10" s="25" t="s">
        <v>68</v>
      </c>
      <c r="B10" s="36"/>
      <c r="C10" s="36"/>
      <c r="E10" s="78"/>
      <c r="F10" s="78"/>
    </row>
    <row r="11" spans="1:6" x14ac:dyDescent="0.3">
      <c r="A11" s="27" t="s">
        <v>69</v>
      </c>
      <c r="B11" s="40">
        <v>-149669364</v>
      </c>
      <c r="C11" s="40">
        <v>-204864170</v>
      </c>
      <c r="E11" s="78"/>
      <c r="F11" s="78"/>
    </row>
    <row r="12" spans="1:6" x14ac:dyDescent="0.3">
      <c r="A12" s="27" t="s">
        <v>70</v>
      </c>
      <c r="B12" s="37" t="s">
        <v>105</v>
      </c>
      <c r="C12" s="37">
        <v>-40889303</v>
      </c>
      <c r="E12" s="78"/>
      <c r="F12" s="78"/>
    </row>
    <row r="13" spans="1:6" x14ac:dyDescent="0.3">
      <c r="A13" s="27" t="s">
        <v>71</v>
      </c>
      <c r="B13" s="37" t="s">
        <v>105</v>
      </c>
      <c r="C13" s="46">
        <v>214050</v>
      </c>
      <c r="E13" s="78"/>
      <c r="F13" s="78"/>
    </row>
    <row r="14" spans="1:6" x14ac:dyDescent="0.3">
      <c r="A14" s="27" t="s">
        <v>72</v>
      </c>
      <c r="B14" s="41">
        <v>1665090</v>
      </c>
      <c r="C14" s="42">
        <v>3070007</v>
      </c>
      <c r="E14" s="78"/>
      <c r="F14" s="78"/>
    </row>
    <row r="15" spans="1:6" x14ac:dyDescent="0.3">
      <c r="A15" s="25" t="s">
        <v>73</v>
      </c>
      <c r="B15" s="43">
        <v>-148004274</v>
      </c>
      <c r="C15" s="43">
        <v>-242469416</v>
      </c>
      <c r="E15" s="78"/>
      <c r="F15" s="78"/>
    </row>
    <row r="16" spans="1:6" x14ac:dyDescent="0.3">
      <c r="B16" s="36"/>
      <c r="C16" s="36"/>
      <c r="E16" s="78"/>
      <c r="F16" s="78"/>
    </row>
    <row r="17" spans="1:6" x14ac:dyDescent="0.3">
      <c r="A17" s="25" t="s">
        <v>74</v>
      </c>
      <c r="B17" s="36"/>
      <c r="C17" s="36"/>
      <c r="E17" s="78"/>
      <c r="F17" s="78"/>
    </row>
    <row r="18" spans="1:6" x14ac:dyDescent="0.3">
      <c r="A18" s="27" t="s">
        <v>75</v>
      </c>
      <c r="B18" s="38">
        <v>-625435</v>
      </c>
      <c r="C18" s="38">
        <v>-175966</v>
      </c>
      <c r="E18" s="78"/>
      <c r="F18" s="78"/>
    </row>
    <row r="19" spans="1:6" x14ac:dyDescent="0.3">
      <c r="A19" s="25" t="s">
        <v>76</v>
      </c>
      <c r="B19" s="44">
        <v>-625435</v>
      </c>
      <c r="C19" s="44">
        <v>-175966</v>
      </c>
      <c r="E19" s="78"/>
      <c r="F19" s="78"/>
    </row>
    <row r="20" spans="1:6" x14ac:dyDescent="0.3">
      <c r="A20" s="28" t="s">
        <v>77</v>
      </c>
      <c r="B20" s="44">
        <v>135172269</v>
      </c>
      <c r="C20" s="44">
        <v>106019415</v>
      </c>
      <c r="E20" s="78"/>
      <c r="F20" s="78"/>
    </row>
    <row r="21" spans="1:6" ht="28.5" x14ac:dyDescent="0.3">
      <c r="A21" s="28" t="s">
        <v>78</v>
      </c>
      <c r="B21" s="39">
        <v>708752317</v>
      </c>
      <c r="C21" s="39">
        <v>311138161</v>
      </c>
      <c r="E21" s="78"/>
      <c r="F21" s="78"/>
    </row>
    <row r="22" spans="1:6" x14ac:dyDescent="0.3">
      <c r="A22" s="28" t="s">
        <v>79</v>
      </c>
      <c r="B22" s="45">
        <v>843924586</v>
      </c>
      <c r="C22" s="45">
        <v>417157576</v>
      </c>
      <c r="E22" s="78"/>
      <c r="F22" s="78"/>
    </row>
    <row r="23" spans="1:6" x14ac:dyDescent="0.3">
      <c r="A23" s="25" t="s">
        <v>3</v>
      </c>
      <c r="B23" s="29"/>
      <c r="C23" s="29"/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31032020</vt:lpstr>
      <vt:lpstr>Rez. Glob_31032020</vt:lpstr>
      <vt:lpstr>Capitaluri_31122019</vt:lpstr>
      <vt:lpstr>Flux de trez_31122019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2020-05-13T12:04:35Z</dcterms:modified>
</cp:coreProperties>
</file>