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0\Rezultate sem. I\Rezultate consolidate\luci S\"/>
    </mc:Choice>
  </mc:AlternateContent>
  <bookViews>
    <workbookView xWindow="0" yWindow="0" windowWidth="19200" windowHeight="6465" tabRatio="860" activeTab="3"/>
  </bookViews>
  <sheets>
    <sheet name=" Poz.Fin.cons_30062020-En" sheetId="5" r:id="rId1"/>
    <sheet name="Rez.Glob.cons_30062020-En" sheetId="6" r:id="rId2"/>
    <sheet name="Capitaluri_cons_30062020-En" sheetId="7" r:id="rId3"/>
    <sheet name="Flux de trez.cons_30062020-En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5" l="1"/>
  <c r="C47" i="5"/>
  <c r="D39" i="5"/>
  <c r="D49" i="5" s="1"/>
  <c r="C39" i="5"/>
  <c r="C49" i="5" s="1"/>
  <c r="D31" i="5"/>
  <c r="C31" i="5"/>
  <c r="D18" i="5"/>
  <c r="D20" i="5" s="1"/>
  <c r="C18" i="5"/>
  <c r="C20" i="5" s="1"/>
  <c r="D12" i="5"/>
  <c r="C12" i="5"/>
  <c r="C32" i="6"/>
  <c r="B32" i="6"/>
  <c r="C11" i="6"/>
  <c r="C21" i="6" s="1"/>
  <c r="C28" i="6" s="1"/>
  <c r="C34" i="6" s="1"/>
  <c r="C38" i="6" s="1"/>
  <c r="B11" i="6"/>
  <c r="B21" i="6" s="1"/>
  <c r="B28" i="6" s="1"/>
  <c r="B34" i="6" s="1"/>
  <c r="B38" i="6" s="1"/>
  <c r="C51" i="5" l="1"/>
  <c r="D51" i="5"/>
</calcChain>
</file>

<file path=xl/sharedStrings.xml><?xml version="1.0" encoding="utf-8"?>
<sst xmlns="http://schemas.openxmlformats.org/spreadsheetml/2006/main" count="160" uniqueCount="124">
  <si>
    <t>Active circulante</t>
  </si>
  <si>
    <t>Perioada</t>
  </si>
  <si>
    <t>-</t>
  </si>
  <si>
    <t xml:space="preserve"> </t>
  </si>
  <si>
    <t>Asset</t>
  </si>
  <si>
    <t>Intangible assets</t>
  </si>
  <si>
    <t>Rights of use of the leasing assets</t>
  </si>
  <si>
    <t>Tangible assets</t>
  </si>
  <si>
    <t>Financial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</si>
  <si>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</si>
  <si>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</si>
  <si>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</si>
  <si>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</si>
  <si>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</si>
  <si>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</si>
  <si>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</si>
  <si>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</si>
  <si>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</si>
  <si>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</si>
  <si>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</si>
  <si>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</si>
  <si>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</si>
  <si>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</si>
  <si>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</si>
  <si>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Deferred tax payment</t>
  </si>
  <si>
    <t>Current debts</t>
  </si>
  <si>
    <t>Commercial debts and other debts</t>
  </si>
  <si>
    <t>Provision for risks and charges</t>
  </si>
  <si>
    <t>Current tax payment</t>
  </si>
  <si>
    <t>Total debts</t>
  </si>
  <si>
    <t>Total equity and debts</t>
  </si>
  <si>
    <t>Revenue from the domestic transmission activity</t>
  </si>
  <si>
    <t>Revenue from the international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</si>
  <si>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</si>
  <si>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</si>
  <si>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</si>
  <si>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</si>
  <si>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</si>
  <si>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</si>
  <si>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</si>
  <si>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Revenue/(Expenses) with provisions for risks and expenses</t>
  </si>
  <si>
    <t>Other operating expenses</t>
  </si>
  <si>
    <t>Operational profit before the balancing and construction activity according to IFRIC12</t>
  </si>
  <si>
    <t>Revenue from the balancing activity</t>
  </si>
  <si>
    <t>Expenses with balancing gas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</si>
  <si>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</si>
  <si>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</si>
  <si>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</si>
  <si>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</si>
  <si>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</si>
  <si>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</si>
  <si>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</si>
  <si>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</si>
  <si>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</si>
  <si>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</si>
  <si>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Share capital adjustments</t>
  </si>
  <si>
    <t>Total equity</t>
  </si>
  <si>
    <t>Net profit for the period, reported</t>
  </si>
  <si>
    <t>Cash generated from operations</t>
  </si>
  <si>
    <t>Interest received</t>
  </si>
  <si>
    <t>Net cash inflow from operation activities</t>
  </si>
  <si>
    <t>Cash flow from investment activities</t>
  </si>
  <si>
    <t>Payments to acquire tangible and intangible assets</t>
  </si>
  <si>
    <t>Cash flow from financing activities</t>
  </si>
  <si>
    <t>Dividends paid</t>
  </si>
  <si>
    <t>Net cash used in financing activities</t>
  </si>
  <si>
    <t>Cash and cash equivalent as at the end of the period</t>
  </si>
  <si>
    <t xml:space="preserve">                         -</t>
  </si>
  <si>
    <t>Short term loans</t>
  </si>
  <si>
    <t xml:space="preserve">                        -</t>
  </si>
  <si>
    <t xml:space="preserve">                          -</t>
  </si>
  <si>
    <t>Share Capital</t>
  </si>
  <si>
    <t>Share</t>
  </si>
  <si>
    <t>premium</t>
  </si>
  <si>
    <t xml:space="preserve">Deferred tax adjustment loss </t>
  </si>
  <si>
    <t xml:space="preserve">Balance on 31 December 2019 </t>
  </si>
  <si>
    <t xml:space="preserve">                      -</t>
  </si>
  <si>
    <t xml:space="preserve">                       -</t>
  </si>
  <si>
    <t xml:space="preserve">                        - </t>
  </si>
  <si>
    <t>Balance on 1 January 2019</t>
  </si>
  <si>
    <t>Dividends for 2018</t>
  </si>
  <si>
    <t>36-06-2020</t>
  </si>
  <si>
    <t>NTS gas consumption, materials and consumables used</t>
  </si>
  <si>
    <t>Earnings per share, basic and diluted (expressed in RON per share)</t>
  </si>
  <si>
    <t xml:space="preserve">Balance on 30 June 2019 </t>
  </si>
  <si>
    <t>Dividends for 2019</t>
  </si>
  <si>
    <t xml:space="preserve">Balance on 30 June 2020 </t>
  </si>
  <si>
    <t>30 iunie 2019</t>
  </si>
  <si>
    <t xml:space="preserve">  30 iunie 2020</t>
  </si>
  <si>
    <t xml:space="preserve">The six months  ended  </t>
  </si>
  <si>
    <t>Adjustments for:</t>
  </si>
  <si>
    <t>Gain/(loss) on transfer of fixed assets</t>
  </si>
  <si>
    <t xml:space="preserve">Provisions for risks and charges </t>
  </si>
  <si>
    <t>Provisions for investment</t>
  </si>
  <si>
    <t>Revenue from connection fees, grants and goods taken free of charge</t>
  </si>
  <si>
    <t>Concession Agreement Receivable adjustment</t>
  </si>
  <si>
    <t>Sundry debtors and receivable loss</t>
  </si>
  <si>
    <t>Adjustments for impairment of receivables</t>
  </si>
  <si>
    <t>Interest revenue</t>
  </si>
  <si>
    <t>Inventory impairement loss / (gain)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</si>
  <si>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</si>
  <si>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</si>
  <si>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</si>
  <si>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</si>
  <si>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</si>
  <si>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Paid profit tax</t>
  </si>
  <si>
    <t xml:space="preserve">Financial investment/shares </t>
  </si>
  <si>
    <t xml:space="preserve">Receipts from the disposal of tangible assets </t>
  </si>
  <si>
    <t>Long term loans drawings</t>
  </si>
  <si>
    <t>Cash flow from connection feesand grants</t>
  </si>
  <si>
    <t>Net cash used in investment activities</t>
  </si>
  <si>
    <t>Net change in cash and cash equivalents</t>
  </si>
  <si>
    <t>Cash and cash equivalent as at the beginning  of the year</t>
  </si>
  <si>
    <t xml:space="preserve">- </t>
  </si>
  <si>
    <t>Goodwill</t>
  </si>
  <si>
    <t>Exchange rate differences from consolidation</t>
  </si>
  <si>
    <t xml:space="preserve">Long-term loans </t>
  </si>
  <si>
    <t xml:space="preserve">Commercial debt and other debts  </t>
  </si>
  <si>
    <t>Exchange rate differences</t>
  </si>
  <si>
    <t>Actuarial gain / loss for the period</t>
  </si>
  <si>
    <t xml:space="preserve">Net profit reported related to the period </t>
  </si>
  <si>
    <t>Actuarial gain/(loss) for the period</t>
  </si>
  <si>
    <t xml:space="preserve">Net profit reported for the period </t>
  </si>
  <si>
    <t>Other revenue/costs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</si>
</sst>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sz val="11"/>
      <color theme="1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u/>
      <sz val="10"/>
      <color theme="1"/>
      <name val="Segoe UI"/>
      <family val="2"/>
      <charset val="238"/>
    </font>
    <font>
      <b/>
      <u/>
      <sz val="10"/>
      <color theme="1"/>
      <name val="Segoe UI"/>
      <family val="2"/>
      <charset val="238"/>
    </font>
    <font>
      <u/>
      <sz val="10"/>
      <color rgb="FF000000"/>
      <name val="Segoe UI"/>
      <family val="2"/>
      <charset val="238"/>
    </font>
    <font>
      <b/>
      <sz val="10"/>
      <name val="Segoe UI"/>
      <family val="2"/>
      <charset val="238"/>
    </font>
    <font>
      <b/>
      <u val="double"/>
      <sz val="10"/>
      <color theme="1"/>
      <name val="Segoe UI"/>
      <family val="2"/>
      <charset val="238"/>
    </font>
    <font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u/>
      <sz val="10"/>
      <color theme="1"/>
      <name val="Georgia"/>
      <family val="1"/>
    </font>
    <font>
      <b/>
      <u/>
      <sz val="10"/>
      <color rgb="FF000000"/>
      <name val="Georgia"/>
      <family val="1"/>
    </font>
    <font>
      <sz val="10"/>
      <color theme="1"/>
      <name val="Georgia"/>
      <family val="1"/>
    </font>
    <font>
      <u/>
      <sz val="10"/>
      <color theme="1"/>
      <name val="Georgia"/>
      <family val="1"/>
    </font>
    <font>
      <sz val="10"/>
      <color theme="1"/>
      <name val="Times New Roman"/>
      <family val="1"/>
    </font>
    <font>
      <u/>
      <sz val="10"/>
      <color rgb="FF000000"/>
      <name val="Segoe UI"/>
      <family val="2"/>
    </font>
    <font>
      <u/>
      <sz val="10"/>
      <color theme="1"/>
      <name val="Segoe UI"/>
      <family val="2"/>
    </font>
    <font>
      <b/>
      <u/>
      <sz val="12"/>
      <name val="Arial Narrow"/>
      <family val="2"/>
    </font>
    <font>
      <b/>
      <sz val="10"/>
      <color rgb="FF000000"/>
      <name val="Georgia"/>
      <family val="1"/>
    </font>
    <font>
      <b/>
      <sz val="12"/>
      <name val="Segoe UI"/>
      <family val="2"/>
    </font>
    <font>
      <b/>
      <u/>
      <sz val="12"/>
      <name val="Segoe UI"/>
      <family val="2"/>
    </font>
    <font>
      <sz val="12"/>
      <color theme="1"/>
      <name val="Segoe UI"/>
      <family val="2"/>
    </font>
    <font>
      <b/>
      <u val="double"/>
      <sz val="12"/>
      <name val="Segoe UI"/>
      <family val="2"/>
    </font>
    <font>
      <b/>
      <u val="double"/>
      <sz val="12"/>
      <color theme="1"/>
      <name val="Segoe UI"/>
      <family val="2"/>
    </font>
    <font>
      <sz val="12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b/>
      <u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/>
    <xf numFmtId="0" fontId="3" fillId="0" borderId="0" xfId="0" applyFont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0" fontId="7" fillId="0" borderId="0" xfId="0" applyFont="1"/>
    <xf numFmtId="0" fontId="3" fillId="0" borderId="0" xfId="0" applyFont="1" applyAlignment="1">
      <alignment vertical="top" wrapText="1"/>
    </xf>
    <xf numFmtId="3" fontId="7" fillId="0" borderId="0" xfId="0" applyNumberFormat="1" applyFont="1" applyFill="1"/>
    <xf numFmtId="0" fontId="1" fillId="0" borderId="0" xfId="0" applyFont="1" applyAlignment="1">
      <alignment vertical="top" wrapText="1"/>
    </xf>
    <xf numFmtId="3" fontId="8" fillId="0" borderId="0" xfId="0" applyNumberFormat="1" applyFont="1" applyFill="1"/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7" fontId="7" fillId="0" borderId="0" xfId="0" applyNumberFormat="1" applyFont="1" applyFill="1"/>
    <xf numFmtId="39" fontId="7" fillId="0" borderId="0" xfId="0" applyNumberFormat="1" applyFont="1" applyFill="1"/>
    <xf numFmtId="37" fontId="17" fillId="0" borderId="1" xfId="0" applyNumberFormat="1" applyFont="1" applyFill="1" applyBorder="1"/>
    <xf numFmtId="37" fontId="17" fillId="0" borderId="2" xfId="0" applyNumberFormat="1" applyFont="1" applyFill="1" applyBorder="1" applyAlignment="1">
      <alignment horizontal="right"/>
    </xf>
    <xf numFmtId="37" fontId="17" fillId="0" borderId="3" xfId="0" applyNumberFormat="1" applyFont="1" applyFill="1" applyBorder="1" applyAlignment="1">
      <alignment horizontal="right"/>
    </xf>
    <xf numFmtId="37" fontId="9" fillId="0" borderId="0" xfId="0" applyNumberFormat="1" applyFont="1" applyAlignment="1">
      <alignment horizontal="right" vertical="center" wrapText="1"/>
    </xf>
    <xf numFmtId="37" fontId="10" fillId="0" borderId="0" xfId="0" applyNumberFormat="1" applyFont="1" applyAlignment="1">
      <alignment horizontal="right" vertical="center" wrapText="1"/>
    </xf>
    <xf numFmtId="37" fontId="11" fillId="0" borderId="0" xfId="0" applyNumberFormat="1" applyFont="1" applyAlignment="1">
      <alignment horizontal="right" vertical="center" wrapText="1"/>
    </xf>
    <xf numFmtId="37" fontId="12" fillId="0" borderId="0" xfId="0" applyNumberFormat="1" applyFont="1" applyAlignment="1">
      <alignment vertical="center" wrapText="1"/>
    </xf>
    <xf numFmtId="37" fontId="13" fillId="0" borderId="0" xfId="0" applyNumberFormat="1" applyFont="1" applyAlignment="1">
      <alignment vertical="center" wrapText="1"/>
    </xf>
    <xf numFmtId="37" fontId="9" fillId="0" borderId="0" xfId="0" applyNumberFormat="1" applyFont="1" applyAlignment="1">
      <alignment vertical="center" wrapText="1"/>
    </xf>
    <xf numFmtId="37" fontId="15" fillId="0" borderId="0" xfId="0" applyNumberFormat="1" applyFont="1" applyAlignment="1">
      <alignment vertical="center" wrapText="1"/>
    </xf>
    <xf numFmtId="37" fontId="1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0" fontId="23" fillId="0" borderId="0" xfId="0" applyFont="1"/>
    <xf numFmtId="3" fontId="19" fillId="0" borderId="0" xfId="0" applyNumberFormat="1" applyFont="1" applyAlignment="1">
      <alignment vertical="center" wrapText="1"/>
    </xf>
    <xf numFmtId="37" fontId="24" fillId="0" borderId="0" xfId="0" applyNumberFormat="1" applyFont="1" applyAlignment="1">
      <alignment vertical="center" wrapText="1"/>
    </xf>
    <xf numFmtId="37" fontId="25" fillId="0" borderId="0" xfId="0" applyNumberFormat="1" applyFont="1" applyAlignment="1">
      <alignment vertical="center" wrapText="1"/>
    </xf>
    <xf numFmtId="14" fontId="26" fillId="0" borderId="0" xfId="0" applyNumberFormat="1" applyFont="1" applyAlignment="1">
      <alignment horizontal="right" wrapText="1"/>
    </xf>
    <xf numFmtId="14" fontId="26" fillId="0" borderId="0" xfId="0" applyNumberFormat="1" applyFont="1" applyFill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18" fillId="0" borderId="3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28" fillId="0" borderId="0" xfId="0" applyFont="1" applyFill="1" applyAlignment="1">
      <alignment wrapText="1"/>
    </xf>
    <xf numFmtId="0" fontId="30" fillId="0" borderId="0" xfId="0" applyFont="1" applyFill="1"/>
    <xf numFmtId="37" fontId="31" fillId="0" borderId="0" xfId="0" applyNumberFormat="1" applyFont="1" applyFill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3" fillId="0" borderId="0" xfId="0" applyFont="1" applyFill="1"/>
    <xf numFmtId="0" fontId="16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right" vertical="center" wrapText="1"/>
    </xf>
    <xf numFmtId="3" fontId="34" fillId="0" borderId="0" xfId="0" applyNumberFormat="1" applyFont="1" applyAlignment="1">
      <alignment horizontal="right" vertical="center" wrapText="1"/>
    </xf>
    <xf numFmtId="3" fontId="32" fillId="0" borderId="0" xfId="0" applyNumberFormat="1" applyFont="1" applyAlignment="1">
      <alignment horizontal="right" vertical="center" wrapText="1"/>
    </xf>
    <xf numFmtId="0" fontId="28" fillId="0" borderId="0" xfId="0" applyFont="1" applyFill="1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33" fillId="0" borderId="0" xfId="0" applyFont="1" applyAlignment="1">
      <alignment vertical="top" wrapText="1"/>
    </xf>
    <xf numFmtId="37" fontId="16" fillId="0" borderId="0" xfId="0" applyNumberFormat="1" applyFont="1" applyAlignment="1">
      <alignment vertical="center" wrapText="1"/>
    </xf>
    <xf numFmtId="37" fontId="2" fillId="0" borderId="0" xfId="0" applyNumberFormat="1" applyFon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1"/>
  <sheetViews>
    <sheetView zoomScale="70" zoomScaleNormal="70" workbookViewId="0">
      <selection activeCell="G24" sqref="G24"/>
    </sheetView>
  </sheetViews>
  <sheetFormatPr defaultColWidth="9.140625" defaultRowHeight="15.95" customHeight="1" x14ac:dyDescent="0.3"/>
  <cols>
    <col min="1" max="1" width="9.140625" style="3"/>
    <col min="2" max="2" width="40.7109375" style="1" customWidth="1"/>
    <col min="3" max="3" width="18.42578125" style="2" customWidth="1"/>
    <col min="4" max="4" width="17.42578125" style="2" customWidth="1"/>
    <col min="5" max="16384" width="9.140625" style="3"/>
  </cols>
  <sheetData>
    <row r="1" spans="2:4" ht="15.95" customHeight="1" thickBot="1" x14ac:dyDescent="0.35"/>
    <row r="2" spans="2:4" ht="15.95" customHeight="1" x14ac:dyDescent="0.3">
      <c r="B2" s="4"/>
      <c r="C2" s="5">
        <v>43830</v>
      </c>
      <c r="D2" s="5" t="s">
        <v>81</v>
      </c>
    </row>
    <row r="3" spans="2:4" ht="15.95" customHeight="1" thickBot="1" x14ac:dyDescent="0.35">
      <c r="B3" s="4"/>
      <c r="C3" s="6"/>
      <c r="D3" s="53"/>
    </row>
    <row r="4" spans="2:4" ht="15.95" customHeight="1" x14ac:dyDescent="0.3">
      <c r="B4" s="4"/>
      <c r="D4" s="7"/>
    </row>
    <row r="5" spans="2:4" ht="15.95" customHeight="1" x14ac:dyDescent="0.3">
      <c r="B5" s="4" t="s">
        <v>4</v>
      </c>
      <c r="D5" s="7"/>
    </row>
    <row r="6" spans="2:4" ht="15.95" customHeight="1" x14ac:dyDescent="0.3">
      <c r="B6" s="8" t="s">
        <v>7</v>
      </c>
      <c r="C6" s="2">
        <v>622962093</v>
      </c>
      <c r="D6" s="9">
        <v>703584503</v>
      </c>
    </row>
    <row r="7" spans="2:4" ht="15.95" customHeight="1" x14ac:dyDescent="0.3">
      <c r="B7" s="10" t="s">
        <v>6</v>
      </c>
      <c r="C7" s="2">
        <v>9359179</v>
      </c>
      <c r="D7" s="25">
        <v>8425889</v>
      </c>
    </row>
    <row r="8" spans="2:4" ht="15.95" customHeight="1" x14ac:dyDescent="0.3">
      <c r="B8" s="10" t="s">
        <v>5</v>
      </c>
      <c r="C8" s="2">
        <v>3058597272</v>
      </c>
      <c r="D8" s="9">
        <v>3537309445</v>
      </c>
    </row>
    <row r="9" spans="2:4" ht="15.95" customHeight="1" x14ac:dyDescent="0.3">
      <c r="B9" s="8" t="s">
        <v>8</v>
      </c>
      <c r="D9" s="9"/>
    </row>
    <row r="10" spans="2:4" ht="15.95" customHeight="1" x14ac:dyDescent="0.3">
      <c r="B10" s="3" t="s">
        <v>114</v>
      </c>
      <c r="C10" s="2">
        <v>9775599</v>
      </c>
      <c r="D10" s="9">
        <v>9811061</v>
      </c>
    </row>
    <row r="11" spans="2:4" ht="15.95" customHeight="1" thickBot="1" x14ac:dyDescent="0.35">
      <c r="B11" s="8" t="s">
        <v>9</v>
      </c>
      <c r="C11" s="2">
        <v>723921414</v>
      </c>
      <c r="D11" s="9">
        <v>928747581</v>
      </c>
    </row>
    <row r="12" spans="2:4" ht="15.95" customHeight="1" thickBot="1" x14ac:dyDescent="0.35">
      <c r="B12" s="4"/>
      <c r="C12" s="11">
        <f>SUM(C6:C11)</f>
        <v>4424615557</v>
      </c>
      <c r="D12" s="11">
        <f>SUM(D6:D11)</f>
        <v>5187878479</v>
      </c>
    </row>
    <row r="13" spans="2:4" ht="15.95" customHeight="1" x14ac:dyDescent="0.3">
      <c r="B13" s="8"/>
      <c r="D13" s="9"/>
    </row>
    <row r="14" spans="2:4" ht="15.95" customHeight="1" x14ac:dyDescent="0.3">
      <c r="B14" s="4" t="s">
        <v>0</v>
      </c>
      <c r="D14" s="9"/>
    </row>
    <row r="15" spans="2:4" ht="15.95" customHeight="1" x14ac:dyDescent="0.3">
      <c r="B15" s="10" t="s">
        <v>10</v>
      </c>
      <c r="C15" s="2">
        <v>494614492</v>
      </c>
      <c r="D15" s="9">
        <v>402162924</v>
      </c>
    </row>
    <row r="16" spans="2:4" ht="15.95" customHeight="1" x14ac:dyDescent="0.3">
      <c r="B16" s="8" t="s">
        <v>11</v>
      </c>
      <c r="C16" s="2">
        <v>524500459</v>
      </c>
      <c r="D16" s="9">
        <v>299898150</v>
      </c>
    </row>
    <row r="17" spans="2:4" ht="15.95" customHeight="1" thickBot="1" x14ac:dyDescent="0.35">
      <c r="B17" s="8" t="s">
        <v>12</v>
      </c>
      <c r="C17" s="2">
        <v>352985119</v>
      </c>
      <c r="D17" s="9">
        <v>469463761</v>
      </c>
    </row>
    <row r="18" spans="2:4" ht="15.95" customHeight="1" thickBot="1" x14ac:dyDescent="0.35">
      <c r="B18" s="4"/>
      <c r="C18" s="12">
        <f>SUM(C15:C17)</f>
        <v>1372100070</v>
      </c>
      <c r="D18" s="12">
        <f>SUM(D15:D17)</f>
        <v>1171524835</v>
      </c>
    </row>
    <row r="19" spans="2:4" ht="15.95" customHeight="1" x14ac:dyDescent="0.3">
      <c r="B19" s="4"/>
      <c r="C19" s="7"/>
      <c r="D19" s="7"/>
    </row>
    <row r="20" spans="2:4" ht="15.95" customHeight="1" thickBot="1" x14ac:dyDescent="0.35">
      <c r="B20" s="4" t="s">
        <v>13</v>
      </c>
      <c r="C20" s="13">
        <f>C18+C12</f>
        <v>5796715627</v>
      </c>
      <c r="D20" s="13">
        <f>D18+D12</f>
        <v>6359403314</v>
      </c>
    </row>
    <row r="21" spans="2:4" ht="15.95" customHeight="1" thickTop="1" x14ac:dyDescent="0.3">
      <c r="B21" s="8"/>
      <c r="D21" s="9"/>
    </row>
    <row r="22" spans="2:4" ht="15.95" customHeight="1" x14ac:dyDescent="0.3">
      <c r="B22" s="14" t="s">
        <v>14</v>
      </c>
      <c r="D22" s="9"/>
    </row>
    <row r="23" spans="2:4" ht="15.95" customHeight="1" x14ac:dyDescent="0.3">
      <c r="B23" s="8"/>
      <c r="D23" s="9"/>
    </row>
    <row r="24" spans="2:4" ht="15.95" customHeight="1" x14ac:dyDescent="0.3">
      <c r="B24" s="4" t="s">
        <v>15</v>
      </c>
      <c r="D24" s="9"/>
    </row>
    <row r="25" spans="2:4" ht="15.95" customHeight="1" x14ac:dyDescent="0.3">
      <c r="B25" s="8" t="s">
        <v>16</v>
      </c>
      <c r="C25" s="2">
        <v>117738440</v>
      </c>
      <c r="D25" s="9">
        <v>117738440</v>
      </c>
    </row>
    <row r="26" spans="2:4" ht="15.95" customHeight="1" x14ac:dyDescent="0.3">
      <c r="B26" s="8" t="s">
        <v>17</v>
      </c>
      <c r="C26" s="2">
        <v>441418396</v>
      </c>
      <c r="D26" s="9">
        <v>441418396</v>
      </c>
    </row>
    <row r="27" spans="2:4" ht="15.95" customHeight="1" x14ac:dyDescent="0.3">
      <c r="B27" s="8" t="s">
        <v>18</v>
      </c>
      <c r="C27" s="2">
        <v>247478865</v>
      </c>
      <c r="D27" s="9">
        <v>247478865</v>
      </c>
    </row>
    <row r="28" spans="2:4" ht="15.95" customHeight="1" x14ac:dyDescent="0.3">
      <c r="B28" s="8" t="s">
        <v>19</v>
      </c>
      <c r="C28" s="2">
        <v>1265796861</v>
      </c>
      <c r="D28" s="9">
        <v>1265796861</v>
      </c>
    </row>
    <row r="29" spans="2:4" ht="15.95" customHeight="1" x14ac:dyDescent="0.3">
      <c r="B29" s="8" t="s">
        <v>20</v>
      </c>
      <c r="C29" s="2">
        <v>1699175132</v>
      </c>
      <c r="D29" s="9">
        <v>1757075485</v>
      </c>
    </row>
    <row r="30" spans="2:4" ht="15.95" customHeight="1" thickBot="1" x14ac:dyDescent="0.35">
      <c r="B30" s="3" t="s">
        <v>115</v>
      </c>
      <c r="C30" s="2">
        <v>3668307</v>
      </c>
      <c r="D30" s="9">
        <v>1238169</v>
      </c>
    </row>
    <row r="31" spans="2:4" ht="15.95" customHeight="1" thickBot="1" x14ac:dyDescent="0.35">
      <c r="B31" s="4"/>
      <c r="C31" s="12">
        <f>SUM(C25:C30)</f>
        <v>3775276001</v>
      </c>
      <c r="D31" s="12">
        <f>SUM(D25:D30)</f>
        <v>3830746216</v>
      </c>
    </row>
    <row r="32" spans="2:4" ht="15.95" customHeight="1" x14ac:dyDescent="0.3">
      <c r="B32" s="4"/>
      <c r="C32" s="26"/>
      <c r="D32" s="26"/>
    </row>
    <row r="33" spans="2:4" ht="15.95" customHeight="1" x14ac:dyDescent="0.3">
      <c r="B33" s="14" t="s">
        <v>21</v>
      </c>
      <c r="D33" s="9"/>
    </row>
    <row r="34" spans="2:4" ht="15.95" customHeight="1" x14ac:dyDescent="0.3">
      <c r="B34" s="8" t="s">
        <v>116</v>
      </c>
      <c r="C34" s="2">
        <v>661062420</v>
      </c>
      <c r="D34" s="9">
        <v>1023780970</v>
      </c>
    </row>
    <row r="35" spans="2:4" ht="15.95" customHeight="1" x14ac:dyDescent="0.3">
      <c r="B35" s="8" t="s">
        <v>22</v>
      </c>
      <c r="C35" s="2">
        <v>119858608</v>
      </c>
      <c r="D35" s="9">
        <v>119858608</v>
      </c>
    </row>
    <row r="36" spans="2:4" ht="15.95" customHeight="1" x14ac:dyDescent="0.3">
      <c r="B36" s="8" t="s">
        <v>23</v>
      </c>
      <c r="C36" s="2">
        <v>647728922</v>
      </c>
      <c r="D36" s="9">
        <v>616493375</v>
      </c>
    </row>
    <row r="37" spans="2:4" ht="15.95" customHeight="1" x14ac:dyDescent="0.3">
      <c r="B37" s="8" t="s">
        <v>24</v>
      </c>
      <c r="C37" s="25">
        <v>8071065</v>
      </c>
      <c r="D37" s="9">
        <v>9161400</v>
      </c>
    </row>
    <row r="38" spans="2:4" ht="15.95" customHeight="1" thickBot="1" x14ac:dyDescent="0.35">
      <c r="B38" s="8" t="s">
        <v>117</v>
      </c>
      <c r="C38" s="2">
        <v>53278838</v>
      </c>
      <c r="D38" s="25">
        <v>18193576</v>
      </c>
    </row>
    <row r="39" spans="2:4" ht="15.95" customHeight="1" thickBot="1" x14ac:dyDescent="0.35">
      <c r="B39" s="4"/>
      <c r="C39" s="12">
        <f>SUM(C34:C38)</f>
        <v>1489999853</v>
      </c>
      <c r="D39" s="12">
        <f>SUM(D34:D38)</f>
        <v>1787487929</v>
      </c>
    </row>
    <row r="41" spans="2:4" ht="15.95" customHeight="1" x14ac:dyDescent="0.3">
      <c r="B41" s="4" t="s">
        <v>25</v>
      </c>
      <c r="D41" s="9"/>
    </row>
    <row r="42" spans="2:4" ht="15.95" customHeight="1" x14ac:dyDescent="0.3">
      <c r="B42" s="8" t="s">
        <v>26</v>
      </c>
      <c r="C42" s="2">
        <v>454479051</v>
      </c>
      <c r="D42" s="9">
        <v>639102844</v>
      </c>
    </row>
    <row r="43" spans="2:4" ht="15.95" customHeight="1" x14ac:dyDescent="0.3">
      <c r="B43" s="8" t="s">
        <v>27</v>
      </c>
      <c r="C43" s="2">
        <v>72239710</v>
      </c>
      <c r="D43" s="9">
        <v>59559267</v>
      </c>
    </row>
    <row r="44" spans="2:4" ht="15.95" customHeight="1" x14ac:dyDescent="0.3">
      <c r="B44" s="8" t="s">
        <v>28</v>
      </c>
      <c r="D44" s="25">
        <v>9506126</v>
      </c>
    </row>
    <row r="45" spans="2:4" ht="15.95" customHeight="1" x14ac:dyDescent="0.3">
      <c r="B45" s="8" t="s">
        <v>68</v>
      </c>
      <c r="C45" s="2">
        <v>2867580</v>
      </c>
      <c r="D45" s="9">
        <v>31147500</v>
      </c>
    </row>
    <row r="46" spans="2:4" ht="15.95" customHeight="1" thickBot="1" x14ac:dyDescent="0.35">
      <c r="B46" s="8" t="s">
        <v>22</v>
      </c>
      <c r="C46" s="2">
        <v>1853432</v>
      </c>
      <c r="D46" s="9">
        <v>1853432</v>
      </c>
    </row>
    <row r="47" spans="2:4" ht="15.95" customHeight="1" thickBot="1" x14ac:dyDescent="0.35">
      <c r="B47" s="4"/>
      <c r="C47" s="11">
        <f>SUM(C42:C46)</f>
        <v>531439773</v>
      </c>
      <c r="D47" s="11">
        <f>SUM(D42:D46)</f>
        <v>741169169</v>
      </c>
    </row>
    <row r="48" spans="2:4" ht="15.95" customHeight="1" x14ac:dyDescent="0.3">
      <c r="B48" s="4"/>
      <c r="C48" s="9"/>
      <c r="D48" s="9"/>
    </row>
    <row r="49" spans="2:4" ht="15.95" customHeight="1" thickBot="1" x14ac:dyDescent="0.35">
      <c r="B49" s="4" t="s">
        <v>29</v>
      </c>
      <c r="C49" s="15">
        <f>C39+C47</f>
        <v>2021439626</v>
      </c>
      <c r="D49" s="15">
        <f>D39+D47</f>
        <v>2528657098</v>
      </c>
    </row>
    <row r="50" spans="2:4" ht="15.95" customHeight="1" x14ac:dyDescent="0.3">
      <c r="B50" s="4"/>
      <c r="C50" s="7"/>
      <c r="D50" s="7"/>
    </row>
    <row r="51" spans="2:4" ht="15.95" customHeight="1" x14ac:dyDescent="0.3">
      <c r="B51" s="4" t="s">
        <v>30</v>
      </c>
      <c r="C51" s="26">
        <f>C31+C49</f>
        <v>5796715627</v>
      </c>
      <c r="D51" s="26">
        <f>D31+D49</f>
        <v>6359403314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zoomScale="60" zoomScaleNormal="60" workbookViewId="0">
      <selection activeCell="F21" sqref="F21"/>
    </sheetView>
  </sheetViews>
  <sheetFormatPr defaultColWidth="8.7109375" defaultRowHeight="17.25" x14ac:dyDescent="0.3"/>
  <cols>
    <col min="1" max="1" width="82.5703125" style="1" customWidth="1"/>
    <col min="2" max="2" width="19.42578125" style="2" customWidth="1"/>
    <col min="3" max="3" width="21" style="2" customWidth="1"/>
    <col min="4" max="16384" width="8.7109375" style="16"/>
  </cols>
  <sheetData>
    <row r="1" spans="1:3" ht="18" thickBot="1" x14ac:dyDescent="0.35"/>
    <row r="2" spans="1:3" x14ac:dyDescent="0.3">
      <c r="A2" s="75"/>
      <c r="B2" s="30" t="s">
        <v>1</v>
      </c>
      <c r="C2" s="30" t="s">
        <v>1</v>
      </c>
    </row>
    <row r="3" spans="1:3" x14ac:dyDescent="0.3">
      <c r="A3" s="75"/>
      <c r="B3" s="48">
        <v>43466</v>
      </c>
      <c r="C3" s="49">
        <v>43831</v>
      </c>
    </row>
    <row r="4" spans="1:3" x14ac:dyDescent="0.3">
      <c r="A4" s="75"/>
      <c r="B4" s="48">
        <v>43646</v>
      </c>
      <c r="C4" s="49">
        <v>44012</v>
      </c>
    </row>
    <row r="5" spans="1:3" x14ac:dyDescent="0.3">
      <c r="A5" s="17"/>
      <c r="B5" s="52"/>
      <c r="C5" s="52"/>
    </row>
    <row r="6" spans="1:3" ht="18" thickBot="1" x14ac:dyDescent="0.35">
      <c r="A6" s="17"/>
      <c r="B6" s="31"/>
      <c r="C6" s="31"/>
    </row>
    <row r="7" spans="1:3" x14ac:dyDescent="0.3">
      <c r="A7" s="17"/>
      <c r="B7" s="27"/>
      <c r="C7" s="27"/>
    </row>
    <row r="8" spans="1:3" x14ac:dyDescent="0.3">
      <c r="A8" s="8" t="s">
        <v>31</v>
      </c>
      <c r="B8" s="27">
        <v>582316721</v>
      </c>
      <c r="C8" s="27">
        <v>677824044</v>
      </c>
    </row>
    <row r="9" spans="1:3" x14ac:dyDescent="0.3">
      <c r="A9" s="8" t="s">
        <v>32</v>
      </c>
      <c r="B9" s="27">
        <v>170430670</v>
      </c>
      <c r="C9" s="27">
        <v>59230535</v>
      </c>
    </row>
    <row r="10" spans="1:3" ht="18" thickBot="1" x14ac:dyDescent="0.35">
      <c r="A10" s="8" t="s">
        <v>33</v>
      </c>
      <c r="B10" s="27">
        <v>21297638</v>
      </c>
      <c r="C10" s="27">
        <v>31678894</v>
      </c>
    </row>
    <row r="11" spans="1:3" ht="35.25" thickBot="1" x14ac:dyDescent="0.35">
      <c r="A11" s="4" t="s">
        <v>34</v>
      </c>
      <c r="B11" s="29">
        <f>SUM(B8:B10)</f>
        <v>774045029</v>
      </c>
      <c r="C11" s="29">
        <f>SUM(C8:C10)</f>
        <v>768733473</v>
      </c>
    </row>
    <row r="12" spans="1:3" x14ac:dyDescent="0.3">
      <c r="A12" s="8"/>
      <c r="B12" s="27"/>
      <c r="C12" s="27"/>
    </row>
    <row r="13" spans="1:3" x14ac:dyDescent="0.3">
      <c r="A13" s="8" t="s">
        <v>35</v>
      </c>
      <c r="B13" s="27">
        <v>-97834312</v>
      </c>
      <c r="C13" s="27">
        <v>-105440215</v>
      </c>
    </row>
    <row r="14" spans="1:3" x14ac:dyDescent="0.3">
      <c r="A14" s="8" t="s">
        <v>36</v>
      </c>
      <c r="B14" s="27">
        <v>-190130504</v>
      </c>
      <c r="C14" s="27">
        <v>-208350959</v>
      </c>
    </row>
    <row r="15" spans="1:3" ht="21" customHeight="1" x14ac:dyDescent="0.3">
      <c r="A15" s="8" t="s">
        <v>82</v>
      </c>
      <c r="B15" s="27">
        <v>-58981417</v>
      </c>
      <c r="C15" s="27">
        <v>-49996223</v>
      </c>
    </row>
    <row r="16" spans="1:3" x14ac:dyDescent="0.3">
      <c r="A16" s="8" t="s">
        <v>37</v>
      </c>
      <c r="B16" s="27">
        <v>-75316657</v>
      </c>
      <c r="C16" s="27">
        <v>-73796214</v>
      </c>
    </row>
    <row r="17" spans="1:3" x14ac:dyDescent="0.3">
      <c r="A17" s="8" t="s">
        <v>38</v>
      </c>
      <c r="B17" s="27">
        <v>-10794878</v>
      </c>
      <c r="C17" s="27">
        <v>-9319056</v>
      </c>
    </row>
    <row r="18" spans="1:3" x14ac:dyDescent="0.3">
      <c r="A18" s="8" t="s">
        <v>39</v>
      </c>
      <c r="B18" s="27">
        <v>-48025974</v>
      </c>
      <c r="C18" s="27">
        <v>-31994269</v>
      </c>
    </row>
    <row r="19" spans="1:3" ht="20.100000000000001" customHeight="1" x14ac:dyDescent="0.3">
      <c r="A19" s="8" t="s">
        <v>40</v>
      </c>
      <c r="B19" s="27">
        <v>7993429</v>
      </c>
      <c r="C19" s="27">
        <v>7833833</v>
      </c>
    </row>
    <row r="20" spans="1:3" ht="18" thickBot="1" x14ac:dyDescent="0.35">
      <c r="A20" s="8" t="s">
        <v>41</v>
      </c>
      <c r="B20" s="27">
        <v>-89045904</v>
      </c>
      <c r="C20" s="27">
        <v>-50389545</v>
      </c>
    </row>
    <row r="21" spans="1:3" ht="35.25" thickBot="1" x14ac:dyDescent="0.35">
      <c r="A21" s="4" t="s">
        <v>42</v>
      </c>
      <c r="B21" s="29">
        <f>B11+SUM(B13:B20)</f>
        <v>211908812</v>
      </c>
      <c r="C21" s="29">
        <f>C11+SUM(C13:C20)</f>
        <v>247280825</v>
      </c>
    </row>
    <row r="22" spans="1:3" x14ac:dyDescent="0.3">
      <c r="A22" s="8"/>
      <c r="B22" s="27"/>
      <c r="C22" s="27"/>
    </row>
    <row r="23" spans="1:3" x14ac:dyDescent="0.3">
      <c r="A23" s="8" t="s">
        <v>43</v>
      </c>
      <c r="B23" s="27">
        <v>183208419</v>
      </c>
      <c r="C23" s="27">
        <v>111952520</v>
      </c>
    </row>
    <row r="24" spans="1:3" x14ac:dyDescent="0.3">
      <c r="A24" s="8" t="s">
        <v>44</v>
      </c>
      <c r="B24" s="27">
        <v>-183208419</v>
      </c>
      <c r="C24" s="27">
        <v>-111952520</v>
      </c>
    </row>
    <row r="25" spans="1:3" x14ac:dyDescent="0.3">
      <c r="A25" s="8" t="s">
        <v>45</v>
      </c>
      <c r="B25" s="27">
        <v>297898108</v>
      </c>
      <c r="C25" s="27">
        <v>673000461</v>
      </c>
    </row>
    <row r="26" spans="1:3" x14ac:dyDescent="0.3">
      <c r="A26" s="8" t="s">
        <v>46</v>
      </c>
      <c r="B26" s="27">
        <v>-297898108</v>
      </c>
      <c r="C26" s="27">
        <v>-673000461</v>
      </c>
    </row>
    <row r="27" spans="1:3" ht="18" thickBot="1" x14ac:dyDescent="0.35">
      <c r="A27" s="8"/>
      <c r="B27" s="27"/>
      <c r="C27" s="27"/>
    </row>
    <row r="28" spans="1:3" ht="18" thickBot="1" x14ac:dyDescent="0.35">
      <c r="A28" s="4" t="s">
        <v>47</v>
      </c>
      <c r="B28" s="29">
        <f>B21+B23+B24+B25+B26</f>
        <v>211908812</v>
      </c>
      <c r="C28" s="29">
        <f>C21+C23+C24+C25+C26</f>
        <v>247280825</v>
      </c>
    </row>
    <row r="29" spans="1:3" x14ac:dyDescent="0.3">
      <c r="A29" s="8"/>
      <c r="B29" s="27"/>
      <c r="C29" s="27"/>
    </row>
    <row r="30" spans="1:3" x14ac:dyDescent="0.3">
      <c r="A30" s="8" t="s">
        <v>48</v>
      </c>
      <c r="B30" s="27">
        <v>33302502</v>
      </c>
      <c r="C30" s="27">
        <v>45498399</v>
      </c>
    </row>
    <row r="31" spans="1:3" ht="18" thickBot="1" x14ac:dyDescent="0.35">
      <c r="A31" s="8" t="s">
        <v>49</v>
      </c>
      <c r="B31" s="27">
        <v>-16481903</v>
      </c>
      <c r="C31" s="27">
        <v>-10382934</v>
      </c>
    </row>
    <row r="32" spans="1:3" ht="18" thickBot="1" x14ac:dyDescent="0.35">
      <c r="A32" s="4" t="s">
        <v>50</v>
      </c>
      <c r="B32" s="29">
        <f>B30+B31</f>
        <v>16820599</v>
      </c>
      <c r="C32" s="29">
        <f>C30+C31</f>
        <v>35115465</v>
      </c>
    </row>
    <row r="33" spans="1:3" ht="18" thickBot="1" x14ac:dyDescent="0.35">
      <c r="A33" s="8"/>
      <c r="B33" s="27"/>
      <c r="C33" s="27"/>
    </row>
    <row r="34" spans="1:3" ht="18" thickBot="1" x14ac:dyDescent="0.35">
      <c r="A34" s="4" t="s">
        <v>51</v>
      </c>
      <c r="B34" s="29">
        <f>B28+B32</f>
        <v>228729411</v>
      </c>
      <c r="C34" s="29">
        <f>C28+C32</f>
        <v>282396290</v>
      </c>
    </row>
    <row r="35" spans="1:3" x14ac:dyDescent="0.3">
      <c r="A35" s="8"/>
      <c r="B35" s="27"/>
      <c r="C35" s="27"/>
    </row>
    <row r="36" spans="1:3" x14ac:dyDescent="0.3">
      <c r="A36" s="8" t="s">
        <v>52</v>
      </c>
      <c r="B36" s="27">
        <v>-36518227</v>
      </c>
      <c r="C36" s="27">
        <v>-46022878</v>
      </c>
    </row>
    <row r="37" spans="1:3" ht="18" thickBot="1" x14ac:dyDescent="0.35">
      <c r="A37" s="8"/>
      <c r="B37" s="27"/>
      <c r="C37" s="27"/>
    </row>
    <row r="38" spans="1:3" ht="18" thickBot="1" x14ac:dyDescent="0.35">
      <c r="A38" s="17" t="s">
        <v>53</v>
      </c>
      <c r="B38" s="29">
        <f>B34+B36</f>
        <v>192211184</v>
      </c>
      <c r="C38" s="29">
        <f>C34+C36</f>
        <v>236373412</v>
      </c>
    </row>
    <row r="39" spans="1:3" x14ac:dyDescent="0.3">
      <c r="A39" s="72" t="s">
        <v>118</v>
      </c>
      <c r="B39" s="27">
        <v>-3286011</v>
      </c>
      <c r="C39" s="27">
        <v>1238169</v>
      </c>
    </row>
    <row r="40" spans="1:3" x14ac:dyDescent="0.3">
      <c r="A40" s="19" t="s">
        <v>83</v>
      </c>
      <c r="B40" s="28">
        <v>16.05</v>
      </c>
      <c r="C40" s="28">
        <v>20.18</v>
      </c>
    </row>
    <row r="41" spans="1:3" ht="18" thickBot="1" x14ac:dyDescent="0.35">
      <c r="A41" s="44"/>
      <c r="B41" s="27"/>
      <c r="C41" s="27"/>
    </row>
    <row r="42" spans="1:3" ht="18" thickBot="1" x14ac:dyDescent="0.35">
      <c r="A42" s="17" t="s">
        <v>54</v>
      </c>
      <c r="B42" s="29">
        <v>188925173</v>
      </c>
      <c r="C42" s="29">
        <v>237611581</v>
      </c>
    </row>
    <row r="43" spans="1:3" x14ac:dyDescent="0.3">
      <c r="A43" s="8"/>
      <c r="B43" s="27"/>
      <c r="C43" s="27"/>
    </row>
    <row r="44" spans="1:3" x14ac:dyDescent="0.3">
      <c r="B44" s="20"/>
      <c r="C44" s="20"/>
    </row>
    <row r="45" spans="1:3" x14ac:dyDescent="0.3">
      <c r="B45" s="18"/>
    </row>
  </sheetData>
  <mergeCells count="1">
    <mergeCell ref="A2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3"/>
  <sheetViews>
    <sheetView topLeftCell="B1" zoomScale="60" zoomScaleNormal="60" workbookViewId="0">
      <selection activeCell="O11" sqref="O11"/>
    </sheetView>
  </sheetViews>
  <sheetFormatPr defaultColWidth="8.7109375" defaultRowHeight="17.25" x14ac:dyDescent="0.3"/>
  <cols>
    <col min="1" max="2" width="8.7109375" style="56"/>
    <col min="3" max="3" width="40.28515625" style="56" bestFit="1" customWidth="1"/>
    <col min="4" max="4" width="28.140625" style="56" bestFit="1" customWidth="1"/>
    <col min="5" max="5" width="21.42578125" style="56" customWidth="1"/>
    <col min="6" max="6" width="19.140625" style="56" customWidth="1"/>
    <col min="7" max="7" width="22.5703125" style="56" customWidth="1"/>
    <col min="8" max="8" width="22.7109375" style="56" customWidth="1"/>
    <col min="9" max="9" width="23.28515625" style="56" customWidth="1"/>
    <col min="10" max="13" width="8.7109375" style="56" customWidth="1"/>
    <col min="14" max="16384" width="8.7109375" style="56"/>
  </cols>
  <sheetData>
    <row r="1" spans="3:9" ht="17.45" customHeight="1" x14ac:dyDescent="0.3">
      <c r="C1" s="55"/>
      <c r="D1" s="69" t="s">
        <v>71</v>
      </c>
      <c r="E1" s="69" t="s">
        <v>55</v>
      </c>
      <c r="F1" s="69" t="s">
        <v>72</v>
      </c>
      <c r="G1" s="69" t="s">
        <v>19</v>
      </c>
      <c r="H1" s="69" t="s">
        <v>20</v>
      </c>
      <c r="I1" s="69" t="s">
        <v>56</v>
      </c>
    </row>
    <row r="2" spans="3:9" x14ac:dyDescent="0.3">
      <c r="C2" s="55"/>
      <c r="D2" s="70"/>
      <c r="E2" s="70"/>
      <c r="F2" s="70" t="s">
        <v>73</v>
      </c>
      <c r="G2" s="70"/>
      <c r="H2" s="70"/>
      <c r="I2" s="70"/>
    </row>
    <row r="3" spans="3:9" x14ac:dyDescent="0.3">
      <c r="C3" s="68"/>
    </row>
    <row r="4" spans="3:9" x14ac:dyDescent="0.3">
      <c r="C4" s="58" t="s">
        <v>79</v>
      </c>
      <c r="D4" s="57">
        <v>117738440</v>
      </c>
      <c r="E4" s="57">
        <v>441418396</v>
      </c>
      <c r="F4" s="57">
        <v>247478865</v>
      </c>
      <c r="G4" s="57">
        <v>1265796861</v>
      </c>
      <c r="H4" s="57">
        <v>1636830544</v>
      </c>
      <c r="I4" s="57">
        <v>3709263106</v>
      </c>
    </row>
    <row r="5" spans="3:9" x14ac:dyDescent="0.3">
      <c r="C5" s="58"/>
      <c r="D5" s="61"/>
      <c r="E5" s="61"/>
      <c r="F5" s="61"/>
      <c r="G5" s="61" t="s">
        <v>3</v>
      </c>
      <c r="H5" s="61"/>
      <c r="I5" s="61"/>
    </row>
    <row r="6" spans="3:9" ht="26.1" customHeight="1" x14ac:dyDescent="0.3">
      <c r="C6" s="62" t="s">
        <v>57</v>
      </c>
      <c r="D6" s="61" t="s">
        <v>67</v>
      </c>
      <c r="E6" s="61" t="s">
        <v>69</v>
      </c>
      <c r="F6" s="61" t="s">
        <v>67</v>
      </c>
      <c r="G6" s="61" t="s">
        <v>2</v>
      </c>
      <c r="H6" s="65">
        <v>192211184</v>
      </c>
      <c r="I6" s="65">
        <v>192211184</v>
      </c>
    </row>
    <row r="7" spans="3:9" x14ac:dyDescent="0.3">
      <c r="C7" s="60" t="s">
        <v>119</v>
      </c>
      <c r="D7" s="61"/>
      <c r="E7" s="61"/>
      <c r="F7" s="61"/>
      <c r="G7" s="61"/>
      <c r="H7" s="61"/>
      <c r="I7" s="61"/>
    </row>
    <row r="8" spans="3:9" ht="22.5" customHeight="1" x14ac:dyDescent="0.3">
      <c r="C8" s="60" t="s">
        <v>80</v>
      </c>
      <c r="D8" s="61" t="s">
        <v>67</v>
      </c>
      <c r="E8" s="61" t="s">
        <v>67</v>
      </c>
      <c r="F8" s="61" t="s">
        <v>69</v>
      </c>
      <c r="G8" s="61" t="s">
        <v>70</v>
      </c>
      <c r="H8" s="65">
        <v>-255021461</v>
      </c>
      <c r="I8" s="65">
        <v>-255021461</v>
      </c>
    </row>
    <row r="9" spans="3:9" ht="34.5" x14ac:dyDescent="0.3">
      <c r="C9" s="60" t="s">
        <v>115</v>
      </c>
      <c r="D9" s="71"/>
      <c r="E9" s="71"/>
      <c r="F9" s="71"/>
      <c r="G9" s="71"/>
      <c r="H9" s="66">
        <v>-3286009</v>
      </c>
      <c r="I9" s="66">
        <v>-3286009</v>
      </c>
    </row>
    <row r="10" spans="3:9" x14ac:dyDescent="0.3">
      <c r="C10" s="58" t="s">
        <v>84</v>
      </c>
      <c r="D10" s="67">
        <v>117738440</v>
      </c>
      <c r="E10" s="67">
        <v>441418396</v>
      </c>
      <c r="F10" s="67">
        <v>247478865</v>
      </c>
      <c r="G10" s="67">
        <v>1265796861</v>
      </c>
      <c r="H10" s="67">
        <v>1570734258</v>
      </c>
      <c r="I10" s="67">
        <v>3643166820</v>
      </c>
    </row>
    <row r="11" spans="3:9" x14ac:dyDescent="0.3">
      <c r="C11" s="58"/>
      <c r="D11" s="59"/>
      <c r="E11" s="59"/>
      <c r="F11" s="59"/>
      <c r="G11" s="59"/>
      <c r="H11" s="59"/>
      <c r="I11" s="59"/>
    </row>
    <row r="12" spans="3:9" ht="34.5" x14ac:dyDescent="0.3">
      <c r="C12" s="60" t="s">
        <v>120</v>
      </c>
      <c r="D12" s="59" t="s">
        <v>2</v>
      </c>
      <c r="E12" s="59" t="s">
        <v>2</v>
      </c>
      <c r="F12" s="59" t="s">
        <v>2</v>
      </c>
      <c r="G12" s="59" t="s">
        <v>2</v>
      </c>
      <c r="H12" s="65">
        <v>149183097</v>
      </c>
      <c r="I12" s="65">
        <v>149183097</v>
      </c>
    </row>
    <row r="13" spans="3:9" x14ac:dyDescent="0.3">
      <c r="C13" s="60" t="s">
        <v>121</v>
      </c>
      <c r="D13" s="59" t="s">
        <v>2</v>
      </c>
      <c r="E13" s="59" t="s">
        <v>2</v>
      </c>
      <c r="F13" s="59" t="s">
        <v>2</v>
      </c>
      <c r="G13" s="59" t="s">
        <v>2</v>
      </c>
      <c r="H13" s="65">
        <v>-4636774</v>
      </c>
      <c r="I13" s="65">
        <v>-4636774</v>
      </c>
    </row>
    <row r="14" spans="3:9" x14ac:dyDescent="0.3">
      <c r="C14" s="60" t="s">
        <v>74</v>
      </c>
      <c r="D14" s="59" t="s">
        <v>2</v>
      </c>
      <c r="E14" s="59" t="s">
        <v>2</v>
      </c>
      <c r="F14" s="59" t="s">
        <v>2</v>
      </c>
      <c r="G14" s="59" t="s">
        <v>2</v>
      </c>
      <c r="H14" s="65">
        <v>-19391459</v>
      </c>
      <c r="I14" s="65">
        <v>-19391459</v>
      </c>
    </row>
    <row r="15" spans="3:9" ht="16.5" customHeight="1" x14ac:dyDescent="0.3">
      <c r="C15" s="60" t="s">
        <v>115</v>
      </c>
      <c r="D15" s="71"/>
      <c r="E15" s="71"/>
      <c r="F15" s="71"/>
      <c r="G15" s="71"/>
      <c r="H15" s="66">
        <v>6954317</v>
      </c>
      <c r="I15" s="66">
        <v>6954317</v>
      </c>
    </row>
    <row r="16" spans="3:9" ht="16.5" customHeight="1" x14ac:dyDescent="0.3">
      <c r="C16" s="58" t="s">
        <v>75</v>
      </c>
      <c r="D16" s="67">
        <v>117738440</v>
      </c>
      <c r="E16" s="67">
        <v>441418396</v>
      </c>
      <c r="F16" s="67">
        <v>247478865</v>
      </c>
      <c r="G16" s="67">
        <v>1265796861</v>
      </c>
      <c r="H16" s="67">
        <v>1702843439</v>
      </c>
      <c r="I16" s="67">
        <v>3775276001</v>
      </c>
    </row>
    <row r="17" spans="3:9" x14ac:dyDescent="0.3">
      <c r="C17" s="60"/>
      <c r="D17" s="59"/>
      <c r="E17" s="59"/>
      <c r="F17" s="59"/>
      <c r="G17" s="59"/>
      <c r="H17" s="59"/>
      <c r="I17" s="59"/>
    </row>
    <row r="18" spans="3:9" ht="22.5" customHeight="1" x14ac:dyDescent="0.3">
      <c r="C18" s="60" t="s">
        <v>122</v>
      </c>
      <c r="D18" s="59" t="s">
        <v>2</v>
      </c>
      <c r="E18" s="59" t="s">
        <v>2</v>
      </c>
      <c r="F18" s="59" t="s">
        <v>2</v>
      </c>
      <c r="G18" s="59" t="s">
        <v>2</v>
      </c>
      <c r="H18" s="65">
        <v>236373412</v>
      </c>
      <c r="I18" s="65">
        <v>236373412</v>
      </c>
    </row>
    <row r="19" spans="3:9" ht="34.5" x14ac:dyDescent="0.3">
      <c r="C19" s="60" t="s">
        <v>115</v>
      </c>
      <c r="D19" s="59"/>
      <c r="E19" s="59"/>
      <c r="F19" s="59"/>
      <c r="G19" s="59"/>
      <c r="H19" s="65">
        <v>1238169</v>
      </c>
      <c r="I19" s="65">
        <v>1238169</v>
      </c>
    </row>
    <row r="20" spans="3:9" x14ac:dyDescent="0.3">
      <c r="C20" s="60" t="s">
        <v>85</v>
      </c>
      <c r="D20" s="71" t="s">
        <v>76</v>
      </c>
      <c r="E20" s="71" t="s">
        <v>77</v>
      </c>
      <c r="F20" s="71" t="s">
        <v>78</v>
      </c>
      <c r="G20" s="71" t="s">
        <v>70</v>
      </c>
      <c r="H20" s="66">
        <v>-182141366</v>
      </c>
      <c r="I20" s="66">
        <v>-182141366</v>
      </c>
    </row>
    <row r="21" spans="3:9" x14ac:dyDescent="0.3">
      <c r="C21" s="58" t="s">
        <v>86</v>
      </c>
      <c r="D21" s="67">
        <v>117738440</v>
      </c>
      <c r="E21" s="67">
        <v>441418396</v>
      </c>
      <c r="F21" s="67">
        <v>247478865</v>
      </c>
      <c r="G21" s="67">
        <v>1265796861</v>
      </c>
      <c r="H21" s="67">
        <v>1758313654</v>
      </c>
      <c r="I21" s="67">
        <v>3830746216</v>
      </c>
    </row>
    <row r="22" spans="3:9" x14ac:dyDescent="0.3">
      <c r="C22" s="63"/>
    </row>
    <row r="23" spans="3:9" x14ac:dyDescent="0.3">
      <c r="C23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0"/>
  <sheetViews>
    <sheetView tabSelected="1" zoomScale="70" zoomScaleNormal="70" workbookViewId="0">
      <selection activeCell="O28" sqref="O28"/>
    </sheetView>
  </sheetViews>
  <sheetFormatPr defaultColWidth="9.140625" defaultRowHeight="16.5" x14ac:dyDescent="0.3"/>
  <cols>
    <col min="1" max="1" width="9.140625" style="3"/>
    <col min="2" max="2" width="72.140625" style="3" bestFit="1" customWidth="1"/>
    <col min="3" max="3" width="18.85546875" style="3" customWidth="1"/>
    <col min="4" max="4" width="20.85546875" style="3" customWidth="1"/>
    <col min="5" max="16384" width="9.140625" style="3"/>
  </cols>
  <sheetData>
    <row r="1" spans="2:4" ht="25.5" x14ac:dyDescent="0.3">
      <c r="B1" s="54"/>
      <c r="C1" s="51" t="s">
        <v>89</v>
      </c>
      <c r="D1" s="51" t="s">
        <v>89</v>
      </c>
    </row>
    <row r="2" spans="2:4" x14ac:dyDescent="0.3">
      <c r="B2" s="54"/>
      <c r="C2" s="51" t="s">
        <v>87</v>
      </c>
      <c r="D2" s="51" t="s">
        <v>88</v>
      </c>
    </row>
    <row r="3" spans="2:4" x14ac:dyDescent="0.3">
      <c r="B3" s="54"/>
      <c r="C3" s="41"/>
      <c r="D3" s="51"/>
    </row>
    <row r="4" spans="2:4" x14ac:dyDescent="0.3">
      <c r="B4" s="54"/>
      <c r="C4" s="41"/>
      <c r="D4" s="51"/>
    </row>
    <row r="5" spans="2:4" x14ac:dyDescent="0.3">
      <c r="B5" s="54" t="s">
        <v>51</v>
      </c>
      <c r="C5" s="32">
        <v>228729411</v>
      </c>
      <c r="D5" s="32">
        <v>282396290</v>
      </c>
    </row>
    <row r="6" spans="2:4" x14ac:dyDescent="0.3">
      <c r="B6" s="54"/>
      <c r="C6" s="42"/>
      <c r="D6" s="42"/>
    </row>
    <row r="7" spans="2:4" x14ac:dyDescent="0.3">
      <c r="B7" s="54" t="s">
        <v>90</v>
      </c>
      <c r="C7" s="42"/>
      <c r="D7" s="42"/>
    </row>
    <row r="8" spans="2:4" x14ac:dyDescent="0.3">
      <c r="B8" s="54"/>
      <c r="C8" s="42"/>
      <c r="D8" s="42"/>
    </row>
    <row r="9" spans="2:4" x14ac:dyDescent="0.3">
      <c r="B9" s="64" t="s">
        <v>35</v>
      </c>
      <c r="C9" s="33">
        <v>97834312</v>
      </c>
      <c r="D9" s="33">
        <v>105440215</v>
      </c>
    </row>
    <row r="10" spans="2:4" x14ac:dyDescent="0.3">
      <c r="B10" s="64" t="s">
        <v>91</v>
      </c>
      <c r="C10" s="33">
        <v>-124163</v>
      </c>
      <c r="D10" s="33">
        <v>-156791</v>
      </c>
    </row>
    <row r="11" spans="2:4" x14ac:dyDescent="0.3">
      <c r="B11" s="64" t="s">
        <v>92</v>
      </c>
      <c r="C11" s="33">
        <v>-7993429</v>
      </c>
      <c r="D11" s="33">
        <v>-12651550</v>
      </c>
    </row>
    <row r="12" spans="2:4" x14ac:dyDescent="0.3">
      <c r="B12" s="64" t="s">
        <v>93</v>
      </c>
      <c r="C12" s="33">
        <v>2128527</v>
      </c>
      <c r="D12" s="33"/>
    </row>
    <row r="13" spans="2:4" x14ac:dyDescent="0.3">
      <c r="B13" s="64" t="s">
        <v>94</v>
      </c>
      <c r="C13" s="33">
        <v>-11136939</v>
      </c>
      <c r="D13" s="33">
        <v>-14266110</v>
      </c>
    </row>
    <row r="14" spans="2:4" x14ac:dyDescent="0.3">
      <c r="B14" s="64" t="s">
        <v>95</v>
      </c>
      <c r="C14" s="33" t="s">
        <v>2</v>
      </c>
      <c r="D14" s="33">
        <v>-27749154</v>
      </c>
    </row>
    <row r="15" spans="2:4" x14ac:dyDescent="0.3">
      <c r="B15" s="64" t="s">
        <v>96</v>
      </c>
      <c r="C15" s="33" t="s">
        <v>113</v>
      </c>
      <c r="D15" s="33">
        <v>3868</v>
      </c>
    </row>
    <row r="16" spans="2:4" x14ac:dyDescent="0.3">
      <c r="B16" s="64" t="s">
        <v>97</v>
      </c>
      <c r="C16" s="33">
        <v>50177410</v>
      </c>
      <c r="D16" s="33">
        <v>5898078</v>
      </c>
    </row>
    <row r="17" spans="2:4" x14ac:dyDescent="0.3">
      <c r="B17" s="64" t="s">
        <v>98</v>
      </c>
      <c r="C17" s="33">
        <v>-12036673</v>
      </c>
      <c r="D17" s="33">
        <v>-13862030</v>
      </c>
    </row>
    <row r="18" spans="2:4" x14ac:dyDescent="0.3">
      <c r="B18" s="64" t="s">
        <v>99</v>
      </c>
      <c r="C18" s="33">
        <v>-373183</v>
      </c>
      <c r="D18" s="33">
        <v>4416346</v>
      </c>
    </row>
    <row r="19" spans="2:4" x14ac:dyDescent="0.3">
      <c r="B19" s="64" t="s">
        <v>100</v>
      </c>
      <c r="C19" s="33">
        <v>3296359</v>
      </c>
      <c r="D19" s="33">
        <v>7013256</v>
      </c>
    </row>
    <row r="20" spans="2:4" x14ac:dyDescent="0.3">
      <c r="B20" s="64" t="s">
        <v>123</v>
      </c>
      <c r="C20" s="33">
        <v>-999801</v>
      </c>
      <c r="D20" s="33">
        <v>-708962</v>
      </c>
    </row>
    <row r="21" spans="2:4" x14ac:dyDescent="0.3">
      <c r="B21" s="54" t="s">
        <v>101</v>
      </c>
      <c r="C21" s="32">
        <v>349501831</v>
      </c>
      <c r="D21" s="32">
        <v>335773456</v>
      </c>
    </row>
    <row r="22" spans="2:4" x14ac:dyDescent="0.3">
      <c r="B22" s="54"/>
      <c r="C22" s="42"/>
      <c r="D22" s="42"/>
    </row>
    <row r="23" spans="2:4" x14ac:dyDescent="0.3">
      <c r="B23" s="22" t="s">
        <v>102</v>
      </c>
      <c r="C23" s="33">
        <v>173006863</v>
      </c>
      <c r="D23" s="33">
        <v>52379214</v>
      </c>
    </row>
    <row r="24" spans="2:4" x14ac:dyDescent="0.3">
      <c r="B24" s="22" t="s">
        <v>103</v>
      </c>
      <c r="C24" s="33">
        <v>-125207455</v>
      </c>
      <c r="D24" s="33">
        <v>88010936</v>
      </c>
    </row>
    <row r="25" spans="2:4" x14ac:dyDescent="0.3">
      <c r="B25" s="22" t="s">
        <v>104</v>
      </c>
      <c r="C25" s="33">
        <v>23260006</v>
      </c>
      <c r="D25" s="33">
        <v>-207901911</v>
      </c>
    </row>
    <row r="26" spans="2:4" x14ac:dyDescent="0.3">
      <c r="B26" s="54"/>
      <c r="C26" s="21"/>
      <c r="D26" s="21"/>
    </row>
    <row r="27" spans="2:4" x14ac:dyDescent="0.3">
      <c r="B27" s="54" t="s">
        <v>58</v>
      </c>
      <c r="C27" s="32">
        <v>420561245</v>
      </c>
      <c r="D27" s="32">
        <v>268261695</v>
      </c>
    </row>
    <row r="28" spans="2:4" x14ac:dyDescent="0.3">
      <c r="B28" s="22" t="s">
        <v>59</v>
      </c>
      <c r="C28" s="33">
        <v>1262839</v>
      </c>
      <c r="D28" s="33">
        <v>1343071</v>
      </c>
    </row>
    <row r="29" spans="2:4" x14ac:dyDescent="0.3">
      <c r="B29" s="22" t="s">
        <v>105</v>
      </c>
      <c r="C29" s="43" t="s">
        <v>67</v>
      </c>
      <c r="D29" s="33">
        <v>-21223666</v>
      </c>
    </row>
    <row r="30" spans="2:4" x14ac:dyDescent="0.3">
      <c r="B30" s="54" t="s">
        <v>60</v>
      </c>
      <c r="C30" s="35">
        <v>421824084</v>
      </c>
      <c r="D30" s="35">
        <v>248381100</v>
      </c>
    </row>
    <row r="31" spans="2:4" x14ac:dyDescent="0.3">
      <c r="B31" s="22"/>
      <c r="C31" s="32"/>
      <c r="D31" s="45"/>
    </row>
    <row r="32" spans="2:4" x14ac:dyDescent="0.3">
      <c r="B32" s="54" t="s">
        <v>61</v>
      </c>
      <c r="C32" s="32"/>
      <c r="D32" s="32"/>
    </row>
    <row r="33" spans="2:4" x14ac:dyDescent="0.3">
      <c r="B33" s="22" t="s">
        <v>62</v>
      </c>
      <c r="C33" s="39">
        <v>-369365521</v>
      </c>
      <c r="D33" s="39">
        <v>-521260282</v>
      </c>
    </row>
    <row r="34" spans="2:4" x14ac:dyDescent="0.3">
      <c r="B34" s="22" t="s">
        <v>106</v>
      </c>
      <c r="C34" s="39" t="s">
        <v>2</v>
      </c>
      <c r="D34" s="39"/>
    </row>
    <row r="35" spans="2:4" x14ac:dyDescent="0.3">
      <c r="B35" s="22" t="s">
        <v>107</v>
      </c>
      <c r="C35" s="50">
        <v>165335</v>
      </c>
      <c r="D35" s="36">
        <v>214050</v>
      </c>
    </row>
    <row r="36" spans="2:4" x14ac:dyDescent="0.3">
      <c r="B36" s="22" t="s">
        <v>109</v>
      </c>
      <c r="C36" s="46">
        <v>141690840</v>
      </c>
      <c r="D36" s="47">
        <v>4443956</v>
      </c>
    </row>
    <row r="37" spans="2:4" x14ac:dyDescent="0.3">
      <c r="B37" s="40" t="s">
        <v>110</v>
      </c>
      <c r="C37" s="32">
        <v>-227509346</v>
      </c>
      <c r="D37" s="32">
        <v>-516602276</v>
      </c>
    </row>
    <row r="38" spans="2:4" x14ac:dyDescent="0.3">
      <c r="B38" s="54"/>
      <c r="C38" s="32"/>
      <c r="D38" s="32"/>
    </row>
    <row r="39" spans="2:4" x14ac:dyDescent="0.3">
      <c r="B39" s="54" t="s">
        <v>63</v>
      </c>
      <c r="D39" s="32"/>
    </row>
    <row r="40" spans="2:4" x14ac:dyDescent="0.3">
      <c r="B40" s="22" t="s">
        <v>108</v>
      </c>
      <c r="C40" s="34" t="s">
        <v>2</v>
      </c>
      <c r="D40" s="34">
        <v>383969584</v>
      </c>
    </row>
    <row r="41" spans="2:4" x14ac:dyDescent="0.3">
      <c r="B41" s="22" t="s">
        <v>64</v>
      </c>
      <c r="C41" s="34">
        <v>-1703713</v>
      </c>
      <c r="D41" s="34">
        <v>-507935</v>
      </c>
    </row>
    <row r="42" spans="2:4" ht="22.5" customHeight="1" x14ac:dyDescent="0.3">
      <c r="B42" s="54" t="s">
        <v>65</v>
      </c>
      <c r="C42" s="37">
        <v>-1703713</v>
      </c>
      <c r="D42" s="37">
        <v>383461649</v>
      </c>
    </row>
    <row r="43" spans="2:4" x14ac:dyDescent="0.3">
      <c r="B43" s="64" t="s">
        <v>118</v>
      </c>
      <c r="C43" s="73">
        <v>-3286011</v>
      </c>
      <c r="D43" s="73">
        <v>1238169</v>
      </c>
    </row>
    <row r="44" spans="2:4" x14ac:dyDescent="0.3">
      <c r="B44" s="23" t="s">
        <v>111</v>
      </c>
      <c r="C44" s="37">
        <v>189325014</v>
      </c>
      <c r="D44" s="37">
        <v>116478642</v>
      </c>
    </row>
    <row r="45" spans="2:4" x14ac:dyDescent="0.3">
      <c r="B45" s="23" t="s">
        <v>112</v>
      </c>
      <c r="C45" s="35">
        <v>711317624</v>
      </c>
      <c r="D45" s="35">
        <v>352985119</v>
      </c>
    </row>
    <row r="46" spans="2:4" x14ac:dyDescent="0.3">
      <c r="B46" s="23" t="s">
        <v>66</v>
      </c>
      <c r="C46" s="38">
        <v>900642638</v>
      </c>
      <c r="D46" s="38">
        <v>469463761</v>
      </c>
    </row>
    <row r="47" spans="2:4" x14ac:dyDescent="0.3">
      <c r="B47" s="54"/>
      <c r="C47" s="24"/>
      <c r="D47" s="24"/>
    </row>
    <row r="48" spans="2:4" x14ac:dyDescent="0.3">
      <c r="C48" s="74"/>
      <c r="D48" s="74"/>
    </row>
    <row r="50" ht="22.5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Poz.Fin.cons_30062020-En</vt:lpstr>
      <vt:lpstr>Rez.Glob.cons_30062020-En</vt:lpstr>
      <vt:lpstr>Capitaluri_cons_30062020-En</vt:lpstr>
      <vt:lpstr>Flux de trez.cons_30062020-En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2020-12-08T19:36:28Z</dcterms:modified>
</cp:coreProperties>
</file>