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rezultate financiare\2021\rezultate preliminare\site\consolidate\EN\"/>
    </mc:Choice>
  </mc:AlternateContent>
  <bookViews>
    <workbookView xWindow="0" yWindow="0" windowWidth="19200" windowHeight="6465" tabRatio="860"/>
  </bookViews>
  <sheets>
    <sheet name=" Poz.Fin.cons 30092020-En" sheetId="5" r:id="rId1"/>
    <sheet name="Rez. Glob.cons_30092020-En" sheetId="6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6" l="1"/>
  <c r="C21" i="6" s="1"/>
  <c r="C28" i="6" s="1"/>
  <c r="B11" i="6"/>
  <c r="B21" i="6" s="1"/>
  <c r="B28" i="6" s="1"/>
  <c r="D32" i="5"/>
  <c r="C32" i="5"/>
  <c r="D47" i="5" l="1"/>
  <c r="C47" i="5"/>
  <c r="D39" i="5"/>
  <c r="C39" i="5"/>
  <c r="D19" i="5"/>
  <c r="C19" i="5"/>
  <c r="D13" i="5"/>
  <c r="C13" i="5"/>
  <c r="C49" i="5" l="1"/>
  <c r="D49" i="5"/>
  <c r="C21" i="5"/>
  <c r="D21" i="5"/>
  <c r="C51" i="5"/>
  <c r="D51" i="5" l="1"/>
</calcChain>
</file>

<file path=xl/sharedStrings.xml><?xml version="1.0" encoding="utf-8"?>
<sst xmlns="http://schemas.openxmlformats.org/spreadsheetml/2006/main" count="68" uniqueCount="64">
  <si>
    <t>Perioada</t>
  </si>
  <si>
    <t>Intangible assets</t>
  </si>
  <si>
    <t>Rights of use of the leasing assets</t>
  </si>
  <si>
    <t>Tangible assets</t>
  </si>
  <si>
    <t>Financial assets</t>
  </si>
  <si>
    <t>Trade receivables and other receivables</t>
  </si>
  <si>
    <t>Inventories</t>
  </si>
  <si>
    <t>Commercial receivables and other receivables</t>
  </si>
  <si>
    <t>Cash and cash equivalent</t>
  </si>
  <si>
    <t>Total asset</t>
  </si>
  <si>
    <t>EQUITY AND DEBTS</t>
  </si>
  <si>
    <t>Equity</t>
  </si>
  <si>
    <t>Share capital</t>
  </si>
  <si>
    <t>Hyperinflation adjustment of share capital</t>
  </si>
  <si>
    <t>Share premium</t>
  </si>
  <si>
    <t>Other reserves</t>
  </si>
  <si>
    <t>Retained earnings</t>
  </si>
  <si>
    <t>Long-term debts</t>
  </si>
  <si>
    <t>Long-term loans</t>
  </si>
  <si>
    <t>Provision for employee benefits</t>
  </si>
  <si>
    <t>Deferred revenue</t>
  </si>
  <si>
    <t>Deferred tax payment</t>
  </si>
  <si>
    <t>Commercial debt and other debts</t>
  </si>
  <si>
    <t>Current debts</t>
  </si>
  <si>
    <t>Commercial debts and other debts</t>
  </si>
  <si>
    <t>Provision for risks and charges</t>
  </si>
  <si>
    <t>Total debts</t>
  </si>
  <si>
    <t>Total equity and debts</t>
  </si>
  <si>
    <t>Revenue from the domestic transmission activity</t>
  </si>
  <si>
    <t>Revenue from the international transmission activity</t>
  </si>
  <si>
    <t>Othe revenue</t>
  </si>
  <si>
    <t>Operational revenue before the balancing and construction activity according to IFRIC12</t>
  </si>
  <si>
    <t>Depreciation</t>
  </si>
  <si>
    <t>Employees costs</t>
  </si>
  <si>
    <t>Expenses with royalties</t>
  </si>
  <si>
    <t>Maintenance and transmission</t>
  </si>
  <si>
    <t>Taxes and other amounts owed to the state</t>
  </si>
  <si>
    <t>Operational profit before the balancing and construction activity according to IFRIC12</t>
  </si>
  <si>
    <t>Revenue from the balancing activity</t>
  </si>
  <si>
    <t>Revenue from the construction activity according to IFRIC12</t>
  </si>
  <si>
    <t>Cost of assets constructed according to IFRIC12</t>
  </si>
  <si>
    <t>Operational profit</t>
  </si>
  <si>
    <t>Financial revenue</t>
  </si>
  <si>
    <t>Financial revenue, net</t>
  </si>
  <si>
    <t>Profit before tax</t>
  </si>
  <si>
    <t>Profit tax expense</t>
  </si>
  <si>
    <t>Net profit for the period</t>
  </si>
  <si>
    <t>Total comprehensive income for the period</t>
  </si>
  <si>
    <t>Short term loans</t>
  </si>
  <si>
    <t>NTS gas consumption, materials and consumables used</t>
  </si>
  <si>
    <t>Exchange rate differences from consolidation</t>
  </si>
  <si>
    <t>Basic and diluted earnings per share (expressed in lei per share)</t>
  </si>
  <si>
    <t xml:space="preserve">Actuarial gain / loss for the period  </t>
  </si>
  <si>
    <t>Exchange rate differences</t>
  </si>
  <si>
    <t>-</t>
  </si>
  <si>
    <t>(unaudited)</t>
  </si>
  <si>
    <t>ASSET</t>
  </si>
  <si>
    <t>Fixerd assets</t>
  </si>
  <si>
    <t>Goodwill</t>
  </si>
  <si>
    <t>Current assets</t>
  </si>
  <si>
    <t>Revenue/(Expenses) with provisions for risks and charges</t>
  </si>
  <si>
    <t>Other operating cost</t>
  </si>
  <si>
    <t>Cost of balancing gas</t>
  </si>
  <si>
    <t>Financial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</si>
</sst>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4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sz val="12"/>
      <color rgb="FF000000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sz val="12"/>
      <color rgb="FFFF0000"/>
      <name val="Segoe UI"/>
      <family val="2"/>
      <charset val="238"/>
    </font>
    <font>
      <b/>
      <sz val="12"/>
      <color theme="1"/>
      <name val="Segoe UI"/>
      <family val="2"/>
    </font>
    <font>
      <b/>
      <u/>
      <sz val="12"/>
      <name val="Arial Narrow"/>
      <family val="2"/>
    </font>
    <font>
      <b/>
      <sz val="12"/>
      <color theme="1"/>
      <name val="Georgia"/>
      <family val="1"/>
    </font>
    <font>
      <b/>
      <u/>
      <sz val="12"/>
      <color theme="1"/>
      <name val="Georgia"/>
      <family val="1"/>
    </font>
    <font>
      <b/>
      <sz val="12"/>
      <name val="Segoe UI"/>
      <family val="2"/>
    </font>
    <font>
      <sz val="12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 applyAlignment="1">
      <alignment wrapText="1"/>
    </xf>
    <xf numFmtId="14" fontId="3" fillId="0" borderId="2" xfId="0" applyNumberFormat="1" applyFont="1" applyFill="1" applyBorder="1" applyAlignment="1">
      <alignment horizontal="right" wrapText="1"/>
    </xf>
    <xf numFmtId="3" fontId="2" fillId="0" borderId="3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 wrapText="1"/>
    </xf>
    <xf numFmtId="3" fontId="2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5" fillId="0" borderId="4" xfId="0" applyNumberFormat="1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vertical="top" wrapText="1"/>
    </xf>
    <xf numFmtId="3" fontId="2" fillId="0" borderId="3" xfId="0" applyNumberFormat="1" applyFont="1" applyFill="1" applyBorder="1" applyAlignment="1">
      <alignment horizontal="right" wrapText="1"/>
    </xf>
    <xf numFmtId="0" fontId="1" fillId="0" borderId="0" xfId="0" applyFont="1" applyAlignment="1"/>
    <xf numFmtId="0" fontId="6" fillId="0" borderId="0" xfId="0" applyFont="1"/>
    <xf numFmtId="3" fontId="6" fillId="0" borderId="0" xfId="0" applyNumberFormat="1" applyFont="1" applyFill="1"/>
    <xf numFmtId="0" fontId="1" fillId="0" borderId="0" xfId="0" applyFont="1" applyAlignment="1">
      <alignment vertical="top" wrapText="1"/>
    </xf>
    <xf numFmtId="3" fontId="7" fillId="0" borderId="0" xfId="0" applyNumberFormat="1" applyFont="1" applyFill="1"/>
    <xf numFmtId="164" fontId="1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/>
    <xf numFmtId="39" fontId="6" fillId="0" borderId="0" xfId="0" applyNumberFormat="1" applyFont="1" applyFill="1"/>
    <xf numFmtId="37" fontId="8" fillId="0" borderId="1" xfId="0" applyNumberFormat="1" applyFont="1" applyFill="1" applyBorder="1"/>
    <xf numFmtId="37" fontId="8" fillId="0" borderId="2" xfId="0" applyNumberFormat="1" applyFont="1" applyFill="1" applyBorder="1" applyAlignment="1">
      <alignment horizontal="right"/>
    </xf>
    <xf numFmtId="37" fontId="8" fillId="0" borderId="3" xfId="0" applyNumberFormat="1" applyFont="1" applyFill="1" applyBorder="1" applyAlignment="1">
      <alignment horizontal="right"/>
    </xf>
    <xf numFmtId="14" fontId="9" fillId="0" borderId="0" xfId="0" applyNumberFormat="1" applyFont="1" applyAlignment="1">
      <alignment horizontal="right" wrapText="1"/>
    </xf>
    <xf numFmtId="14" fontId="9" fillId="0" borderId="0" xfId="0" applyNumberFormat="1" applyFont="1" applyFill="1" applyAlignment="1">
      <alignment horizontal="right" wrapText="1"/>
    </xf>
    <xf numFmtId="0" fontId="2" fillId="0" borderId="0" xfId="0" applyFont="1" applyAlignment="1">
      <alignment vertical="top" wrapText="1"/>
    </xf>
    <xf numFmtId="0" fontId="10" fillId="0" borderId="3" xfId="0" applyFont="1" applyBorder="1" applyAlignment="1">
      <alignment horizontal="right"/>
    </xf>
    <xf numFmtId="0" fontId="10" fillId="0" borderId="0" xfId="0" applyFont="1" applyAlignment="1">
      <alignment horizontal="right"/>
    </xf>
    <xf numFmtId="3" fontId="1" fillId="0" borderId="0" xfId="0" applyNumberFormat="1" applyFont="1" applyFill="1" applyAlignment="1">
      <alignment horizontal="center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 vertical="top" wrapText="1"/>
    </xf>
    <xf numFmtId="37" fontId="8" fillId="0" borderId="0" xfId="0" applyNumberFormat="1" applyFont="1" applyFill="1"/>
    <xf numFmtId="0" fontId="13" fillId="0" borderId="0" xfId="0" applyFon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1"/>
  <sheetViews>
    <sheetView tabSelected="1" zoomScale="80" zoomScaleNormal="80" workbookViewId="0">
      <selection activeCell="J26" sqref="J26"/>
    </sheetView>
  </sheetViews>
  <sheetFormatPr defaultColWidth="9.140625" defaultRowHeight="17.25" x14ac:dyDescent="0.3"/>
  <cols>
    <col min="1" max="1" width="9.140625" style="17"/>
    <col min="2" max="2" width="48.85546875" style="1" customWidth="1"/>
    <col min="3" max="3" width="18.42578125" style="2" customWidth="1"/>
    <col min="4" max="4" width="17.42578125" style="2" customWidth="1"/>
    <col min="5" max="16384" width="9.140625" style="17"/>
  </cols>
  <sheetData>
    <row r="1" spans="2:4" ht="18" thickBot="1" x14ac:dyDescent="0.35"/>
    <row r="2" spans="2:4" x14ac:dyDescent="0.3">
      <c r="B2" s="3"/>
      <c r="C2" s="4">
        <v>43830</v>
      </c>
      <c r="D2" s="4">
        <v>44196</v>
      </c>
    </row>
    <row r="3" spans="2:4" ht="18" thickBot="1" x14ac:dyDescent="0.35">
      <c r="B3" s="3"/>
      <c r="C3" s="5"/>
      <c r="D3" s="31" t="s">
        <v>55</v>
      </c>
    </row>
    <row r="4" spans="2:4" x14ac:dyDescent="0.3">
      <c r="B4" s="3" t="s">
        <v>56</v>
      </c>
      <c r="D4" s="6"/>
    </row>
    <row r="5" spans="2:4" x14ac:dyDescent="0.3">
      <c r="B5" s="3" t="s">
        <v>57</v>
      </c>
      <c r="D5" s="6"/>
    </row>
    <row r="6" spans="2:4" x14ac:dyDescent="0.3">
      <c r="B6" s="9" t="s">
        <v>3</v>
      </c>
      <c r="C6" s="2">
        <v>622962093</v>
      </c>
      <c r="D6" s="8">
        <v>736716054</v>
      </c>
    </row>
    <row r="7" spans="2:4" x14ac:dyDescent="0.3">
      <c r="B7" s="9" t="s">
        <v>2</v>
      </c>
      <c r="C7" s="2">
        <v>9359179</v>
      </c>
      <c r="D7" s="21">
        <v>8962615</v>
      </c>
    </row>
    <row r="8" spans="2:4" x14ac:dyDescent="0.3">
      <c r="B8" s="9" t="s">
        <v>1</v>
      </c>
      <c r="C8" s="2">
        <v>3058597272</v>
      </c>
      <c r="D8" s="8">
        <v>4050743217</v>
      </c>
    </row>
    <row r="9" spans="2:4" x14ac:dyDescent="0.3">
      <c r="B9" s="7" t="s">
        <v>4</v>
      </c>
      <c r="C9" s="33" t="s">
        <v>54</v>
      </c>
      <c r="D9" s="33" t="s">
        <v>54</v>
      </c>
    </row>
    <row r="10" spans="2:4" x14ac:dyDescent="0.3">
      <c r="B10" s="7" t="s">
        <v>58</v>
      </c>
      <c r="C10" s="2">
        <v>9775599</v>
      </c>
      <c r="D10" s="8">
        <v>9082127</v>
      </c>
    </row>
    <row r="11" spans="2:4" x14ac:dyDescent="0.3">
      <c r="B11" s="7" t="s">
        <v>5</v>
      </c>
      <c r="C11" s="2">
        <v>723921414</v>
      </c>
      <c r="D11" s="8">
        <v>1239998760</v>
      </c>
    </row>
    <row r="12" spans="2:4" ht="18" thickBot="1" x14ac:dyDescent="0.35">
      <c r="B12" s="7"/>
      <c r="D12" s="21"/>
    </row>
    <row r="13" spans="2:4" ht="18" thickBot="1" x14ac:dyDescent="0.35">
      <c r="B13" s="3"/>
      <c r="C13" s="10">
        <f>SUM(C6:C12)</f>
        <v>4424615557</v>
      </c>
      <c r="D13" s="10">
        <f>SUM(D6:D12)</f>
        <v>6045502773</v>
      </c>
    </row>
    <row r="14" spans="2:4" x14ac:dyDescent="0.3">
      <c r="B14" s="7"/>
      <c r="D14" s="8"/>
    </row>
    <row r="15" spans="2:4" x14ac:dyDescent="0.3">
      <c r="B15" s="3" t="s">
        <v>59</v>
      </c>
      <c r="D15" s="8"/>
    </row>
    <row r="16" spans="2:4" x14ac:dyDescent="0.3">
      <c r="B16" s="9" t="s">
        <v>6</v>
      </c>
      <c r="C16" s="2">
        <v>494614492</v>
      </c>
      <c r="D16" s="8">
        <v>194119244</v>
      </c>
    </row>
    <row r="17" spans="2:4" x14ac:dyDescent="0.3">
      <c r="B17" s="16" t="s">
        <v>7</v>
      </c>
      <c r="C17" s="2">
        <v>524500459</v>
      </c>
      <c r="D17" s="8">
        <v>718780716</v>
      </c>
    </row>
    <row r="18" spans="2:4" ht="18" thickBot="1" x14ac:dyDescent="0.35">
      <c r="B18" s="7" t="s">
        <v>8</v>
      </c>
      <c r="C18" s="2">
        <v>352985119</v>
      </c>
      <c r="D18" s="8">
        <v>289446278</v>
      </c>
    </row>
    <row r="19" spans="2:4" ht="18" thickBot="1" x14ac:dyDescent="0.35">
      <c r="B19" s="3"/>
      <c r="C19" s="11">
        <f>SUM(C16:C18)</f>
        <v>1372100070</v>
      </c>
      <c r="D19" s="11">
        <f>SUM(D16:D18)</f>
        <v>1202346238</v>
      </c>
    </row>
    <row r="20" spans="2:4" x14ac:dyDescent="0.3">
      <c r="B20" s="3"/>
      <c r="C20" s="6"/>
      <c r="D20" s="6"/>
    </row>
    <row r="21" spans="2:4" ht="18" thickBot="1" x14ac:dyDescent="0.35">
      <c r="B21" s="3" t="s">
        <v>9</v>
      </c>
      <c r="C21" s="12">
        <f>C19+C13</f>
        <v>5796715627</v>
      </c>
      <c r="D21" s="12">
        <f>D19+D13</f>
        <v>7247849011</v>
      </c>
    </row>
    <row r="22" spans="2:4" ht="18" thickTop="1" x14ac:dyDescent="0.3">
      <c r="B22" s="7"/>
      <c r="D22" s="8"/>
    </row>
    <row r="23" spans="2:4" x14ac:dyDescent="0.3">
      <c r="B23" s="13" t="s">
        <v>10</v>
      </c>
      <c r="D23" s="8"/>
    </row>
    <row r="24" spans="2:4" x14ac:dyDescent="0.3">
      <c r="B24" s="7"/>
      <c r="D24" s="8"/>
    </row>
    <row r="25" spans="2:4" x14ac:dyDescent="0.3">
      <c r="B25" s="3" t="s">
        <v>11</v>
      </c>
      <c r="D25" s="8"/>
    </row>
    <row r="26" spans="2:4" x14ac:dyDescent="0.3">
      <c r="B26" s="7" t="s">
        <v>12</v>
      </c>
      <c r="C26" s="2">
        <v>117738440</v>
      </c>
      <c r="D26" s="8">
        <v>117738440</v>
      </c>
    </row>
    <row r="27" spans="2:4" x14ac:dyDescent="0.3">
      <c r="B27" s="7" t="s">
        <v>13</v>
      </c>
      <c r="C27" s="2">
        <v>441418396</v>
      </c>
      <c r="D27" s="8">
        <v>441418396</v>
      </c>
    </row>
    <row r="28" spans="2:4" x14ac:dyDescent="0.3">
      <c r="B28" s="7" t="s">
        <v>14</v>
      </c>
      <c r="C28" s="2">
        <v>247478865</v>
      </c>
      <c r="D28" s="8">
        <v>247478865</v>
      </c>
    </row>
    <row r="29" spans="2:4" x14ac:dyDescent="0.3">
      <c r="B29" s="7" t="s">
        <v>15</v>
      </c>
      <c r="C29" s="2">
        <v>1265796861</v>
      </c>
      <c r="D29" s="8">
        <v>1265796861</v>
      </c>
    </row>
    <row r="30" spans="2:4" x14ac:dyDescent="0.3">
      <c r="B30" s="7" t="s">
        <v>16</v>
      </c>
      <c r="C30" s="2">
        <v>1699175132</v>
      </c>
      <c r="D30" s="8">
        <v>1729553565</v>
      </c>
    </row>
    <row r="31" spans="2:4" ht="18" thickBot="1" x14ac:dyDescent="0.35">
      <c r="B31" s="7" t="s">
        <v>50</v>
      </c>
      <c r="C31" s="2">
        <v>3668307</v>
      </c>
      <c r="D31" s="8">
        <v>-19371772</v>
      </c>
    </row>
    <row r="32" spans="2:4" ht="18" thickBot="1" x14ac:dyDescent="0.35">
      <c r="B32" s="3"/>
      <c r="C32" s="11">
        <f>SUM(C26:C31)</f>
        <v>3775276001</v>
      </c>
      <c r="D32" s="11">
        <f>SUM(D26:D31)</f>
        <v>3782614355</v>
      </c>
    </row>
    <row r="33" spans="2:4" x14ac:dyDescent="0.3">
      <c r="B33" s="13" t="s">
        <v>17</v>
      </c>
      <c r="D33" s="8"/>
    </row>
    <row r="34" spans="2:4" x14ac:dyDescent="0.3">
      <c r="B34" s="7" t="s">
        <v>18</v>
      </c>
      <c r="C34" s="2">
        <v>661062420</v>
      </c>
      <c r="D34" s="8">
        <v>1644649219</v>
      </c>
    </row>
    <row r="35" spans="2:4" x14ac:dyDescent="0.3">
      <c r="B35" s="7" t="s">
        <v>19</v>
      </c>
      <c r="C35" s="2">
        <v>119858608</v>
      </c>
      <c r="D35" s="8">
        <v>130390607</v>
      </c>
    </row>
    <row r="36" spans="2:4" x14ac:dyDescent="0.3">
      <c r="B36" s="7" t="s">
        <v>20</v>
      </c>
      <c r="C36" s="2">
        <v>647728922</v>
      </c>
      <c r="D36" s="8">
        <v>1061771214</v>
      </c>
    </row>
    <row r="37" spans="2:4" x14ac:dyDescent="0.3">
      <c r="B37" s="7" t="s">
        <v>21</v>
      </c>
      <c r="C37" s="21">
        <v>8071065</v>
      </c>
      <c r="D37" s="8">
        <v>4791295</v>
      </c>
    </row>
    <row r="38" spans="2:4" ht="18" thickBot="1" x14ac:dyDescent="0.35">
      <c r="B38" s="7" t="s">
        <v>22</v>
      </c>
      <c r="C38" s="2">
        <v>53278838</v>
      </c>
      <c r="D38" s="21">
        <v>6764158</v>
      </c>
    </row>
    <row r="39" spans="2:4" ht="18" thickBot="1" x14ac:dyDescent="0.35">
      <c r="B39" s="3"/>
      <c r="C39" s="11">
        <f>SUM(C34:C38)</f>
        <v>1489999853</v>
      </c>
      <c r="D39" s="11">
        <f>SUM(D34:D38)</f>
        <v>2848366493</v>
      </c>
    </row>
    <row r="41" spans="2:4" x14ac:dyDescent="0.3">
      <c r="B41" s="3"/>
      <c r="D41" s="14"/>
    </row>
    <row r="42" spans="2:4" x14ac:dyDescent="0.3">
      <c r="B42" s="3" t="s">
        <v>23</v>
      </c>
      <c r="D42" s="8"/>
    </row>
    <row r="43" spans="2:4" x14ac:dyDescent="0.3">
      <c r="B43" s="7" t="s">
        <v>24</v>
      </c>
      <c r="C43" s="2">
        <v>454479051</v>
      </c>
      <c r="D43" s="8">
        <v>478732924</v>
      </c>
    </row>
    <row r="44" spans="2:4" x14ac:dyDescent="0.3">
      <c r="B44" s="7" t="s">
        <v>25</v>
      </c>
      <c r="C44" s="2">
        <v>72239710</v>
      </c>
      <c r="D44" s="8">
        <v>63337913</v>
      </c>
    </row>
    <row r="45" spans="2:4" x14ac:dyDescent="0.3">
      <c r="B45" s="7" t="s">
        <v>48</v>
      </c>
      <c r="C45" s="2">
        <v>2867580</v>
      </c>
      <c r="D45" s="8">
        <v>70379600</v>
      </c>
    </row>
    <row r="46" spans="2:4" ht="18" thickBot="1" x14ac:dyDescent="0.35">
      <c r="B46" s="7" t="s">
        <v>19</v>
      </c>
      <c r="C46" s="2">
        <v>1853432</v>
      </c>
      <c r="D46" s="8">
        <v>4417726</v>
      </c>
    </row>
    <row r="47" spans="2:4" ht="18" thickBot="1" x14ac:dyDescent="0.35">
      <c r="B47" s="3"/>
      <c r="C47" s="10">
        <f>SUM(C43:C46)</f>
        <v>531439773</v>
      </c>
      <c r="D47" s="10">
        <f>SUM(D43:D46)</f>
        <v>616868163</v>
      </c>
    </row>
    <row r="48" spans="2:4" x14ac:dyDescent="0.3">
      <c r="B48" s="3"/>
      <c r="C48" s="8"/>
      <c r="D48" s="8"/>
    </row>
    <row r="49" spans="2:4" ht="18" thickBot="1" x14ac:dyDescent="0.35">
      <c r="B49" s="3" t="s">
        <v>26</v>
      </c>
      <c r="C49" s="15">
        <f>C39+C47</f>
        <v>2021439626</v>
      </c>
      <c r="D49" s="15">
        <f>D39+D47</f>
        <v>3465234656</v>
      </c>
    </row>
    <row r="50" spans="2:4" x14ac:dyDescent="0.3">
      <c r="B50" s="3"/>
      <c r="C50" s="6"/>
      <c r="D50" s="6"/>
    </row>
    <row r="51" spans="2:4" x14ac:dyDescent="0.3">
      <c r="B51" s="3" t="s">
        <v>27</v>
      </c>
      <c r="C51" s="22">
        <f>C32+C49</f>
        <v>5796715627</v>
      </c>
      <c r="D51" s="22">
        <f>D32+D49</f>
        <v>7247849011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zoomScale="70" zoomScaleNormal="70" workbookViewId="0">
      <selection activeCell="J32" sqref="J32"/>
    </sheetView>
  </sheetViews>
  <sheetFormatPr defaultColWidth="8.7109375" defaultRowHeight="17.25" x14ac:dyDescent="0.3"/>
  <cols>
    <col min="1" max="1" width="82.5703125" style="1" customWidth="1"/>
    <col min="2" max="2" width="19.42578125" style="2" customWidth="1"/>
    <col min="3" max="3" width="20" style="2" customWidth="1"/>
    <col min="4" max="16384" width="8.7109375" style="17"/>
  </cols>
  <sheetData>
    <row r="1" spans="1:3" ht="18" thickBot="1" x14ac:dyDescent="0.35"/>
    <row r="2" spans="1:3" x14ac:dyDescent="0.3">
      <c r="A2" s="38"/>
      <c r="B2" s="26" t="s">
        <v>0</v>
      </c>
      <c r="C2" s="26" t="s">
        <v>0</v>
      </c>
    </row>
    <row r="3" spans="1:3" x14ac:dyDescent="0.3">
      <c r="A3" s="38"/>
      <c r="B3" s="28">
        <v>43466</v>
      </c>
      <c r="C3" s="29">
        <v>43831</v>
      </c>
    </row>
    <row r="4" spans="1:3" x14ac:dyDescent="0.3">
      <c r="A4" s="38"/>
      <c r="B4" s="28">
        <v>43830</v>
      </c>
      <c r="C4" s="28">
        <v>44196</v>
      </c>
    </row>
    <row r="5" spans="1:3" x14ac:dyDescent="0.3">
      <c r="A5" s="30"/>
      <c r="B5" s="32"/>
      <c r="C5" s="34" t="s">
        <v>55</v>
      </c>
    </row>
    <row r="6" spans="1:3" ht="18" thickBot="1" x14ac:dyDescent="0.35">
      <c r="A6" s="30"/>
      <c r="B6" s="27"/>
      <c r="C6" s="27"/>
    </row>
    <row r="7" spans="1:3" x14ac:dyDescent="0.3">
      <c r="A7" s="30"/>
      <c r="B7" s="23"/>
      <c r="C7" s="23"/>
    </row>
    <row r="8" spans="1:3" x14ac:dyDescent="0.3">
      <c r="A8" s="7" t="s">
        <v>28</v>
      </c>
      <c r="B8" s="23">
        <v>1192597737</v>
      </c>
      <c r="C8" s="23">
        <v>1150464877</v>
      </c>
    </row>
    <row r="9" spans="1:3" x14ac:dyDescent="0.3">
      <c r="A9" s="7" t="s">
        <v>29</v>
      </c>
      <c r="B9" s="23">
        <v>327696392</v>
      </c>
      <c r="C9" s="23">
        <v>114222513</v>
      </c>
    </row>
    <row r="10" spans="1:3" ht="18" thickBot="1" x14ac:dyDescent="0.35">
      <c r="A10" s="7" t="s">
        <v>30</v>
      </c>
      <c r="B10" s="23">
        <v>55630757</v>
      </c>
      <c r="C10" s="23">
        <v>72465329</v>
      </c>
    </row>
    <row r="11" spans="1:3" ht="35.25" thickBot="1" x14ac:dyDescent="0.35">
      <c r="A11" s="3" t="s">
        <v>31</v>
      </c>
      <c r="B11" s="25">
        <f>SUM(B8:B10)</f>
        <v>1575924886</v>
      </c>
      <c r="C11" s="25">
        <f>SUM(C8:C10)</f>
        <v>1337152719</v>
      </c>
    </row>
    <row r="12" spans="1:3" x14ac:dyDescent="0.3">
      <c r="A12" s="7"/>
      <c r="B12" s="23"/>
      <c r="C12" s="23"/>
    </row>
    <row r="13" spans="1:3" x14ac:dyDescent="0.3">
      <c r="A13" s="7" t="s">
        <v>32</v>
      </c>
      <c r="B13" s="23">
        <v>-195700887</v>
      </c>
      <c r="C13" s="23">
        <v>-246883505</v>
      </c>
    </row>
    <row r="14" spans="1:3" x14ac:dyDescent="0.3">
      <c r="A14" s="7" t="s">
        <v>33</v>
      </c>
      <c r="B14" s="23">
        <v>-415818106</v>
      </c>
      <c r="C14" s="23">
        <v>-433968413</v>
      </c>
    </row>
    <row r="15" spans="1:3" ht="21" customHeight="1" x14ac:dyDescent="0.3">
      <c r="A15" s="7" t="s">
        <v>49</v>
      </c>
      <c r="B15" s="23">
        <v>-99266835</v>
      </c>
      <c r="C15" s="23">
        <v>-115609386</v>
      </c>
    </row>
    <row r="16" spans="1:3" x14ac:dyDescent="0.3">
      <c r="A16" s="7" t="s">
        <v>34</v>
      </c>
      <c r="B16" s="23">
        <v>-151374380</v>
      </c>
      <c r="C16" s="23">
        <v>-107760493</v>
      </c>
    </row>
    <row r="17" spans="1:3" x14ac:dyDescent="0.3">
      <c r="A17" s="7" t="s">
        <v>35</v>
      </c>
      <c r="B17" s="23">
        <v>-29899092</v>
      </c>
      <c r="C17" s="23">
        <v>-30453861</v>
      </c>
    </row>
    <row r="18" spans="1:3" x14ac:dyDescent="0.3">
      <c r="A18" s="7" t="s">
        <v>36</v>
      </c>
      <c r="B18" s="23">
        <v>-111290048</v>
      </c>
      <c r="C18" s="23">
        <v>-71869898</v>
      </c>
    </row>
    <row r="19" spans="1:3" ht="20.100000000000001" customHeight="1" x14ac:dyDescent="0.3">
      <c r="A19" s="7" t="s">
        <v>60</v>
      </c>
      <c r="B19" s="23">
        <v>-49818887</v>
      </c>
      <c r="C19" s="23">
        <v>15748742</v>
      </c>
    </row>
    <row r="20" spans="1:3" ht="18" thickBot="1" x14ac:dyDescent="0.35">
      <c r="A20" s="7" t="s">
        <v>61</v>
      </c>
      <c r="B20" s="23">
        <v>-181453361</v>
      </c>
      <c r="C20" s="23">
        <v>-112543595</v>
      </c>
    </row>
    <row r="21" spans="1:3" ht="35.25" thickBot="1" x14ac:dyDescent="0.35">
      <c r="A21" s="3" t="s">
        <v>37</v>
      </c>
      <c r="B21" s="25">
        <f>B11+SUM(B13:B20)</f>
        <v>341303290</v>
      </c>
      <c r="C21" s="25">
        <f>C11+SUM(C13:C20)</f>
        <v>233812310</v>
      </c>
    </row>
    <row r="22" spans="1:3" x14ac:dyDescent="0.3">
      <c r="A22" s="7"/>
      <c r="B22" s="23"/>
      <c r="C22" s="23"/>
    </row>
    <row r="23" spans="1:3" x14ac:dyDescent="0.3">
      <c r="A23" s="7" t="s">
        <v>38</v>
      </c>
      <c r="B23" s="23">
        <v>324687807</v>
      </c>
      <c r="C23" s="23">
        <v>199239243</v>
      </c>
    </row>
    <row r="24" spans="1:3" x14ac:dyDescent="0.3">
      <c r="A24" s="7" t="s">
        <v>62</v>
      </c>
      <c r="B24" s="23">
        <v>-324687807</v>
      </c>
      <c r="C24" s="23">
        <v>-199239243</v>
      </c>
    </row>
    <row r="25" spans="1:3" x14ac:dyDescent="0.3">
      <c r="A25" s="7" t="s">
        <v>39</v>
      </c>
      <c r="B25" s="23">
        <v>868356796</v>
      </c>
      <c r="C25" s="23">
        <v>1575004683</v>
      </c>
    </row>
    <row r="26" spans="1:3" x14ac:dyDescent="0.3">
      <c r="A26" s="7" t="s">
        <v>40</v>
      </c>
      <c r="B26" s="23">
        <v>-868356796</v>
      </c>
      <c r="C26" s="23">
        <v>-1575004683</v>
      </c>
    </row>
    <row r="27" spans="1:3" ht="18" thickBot="1" x14ac:dyDescent="0.35">
      <c r="A27" s="7"/>
      <c r="B27" s="23"/>
      <c r="C27" s="23"/>
    </row>
    <row r="28" spans="1:3" ht="18" thickBot="1" x14ac:dyDescent="0.35">
      <c r="A28" s="3" t="s">
        <v>41</v>
      </c>
      <c r="B28" s="25">
        <f>B21+B23+B24+B25+B26</f>
        <v>341303290</v>
      </c>
      <c r="C28" s="25">
        <f>C21+C23+C24+C25+C26</f>
        <v>233812310</v>
      </c>
    </row>
    <row r="29" spans="1:3" x14ac:dyDescent="0.3">
      <c r="A29" s="7"/>
      <c r="B29" s="23"/>
      <c r="C29" s="23"/>
    </row>
    <row r="30" spans="1:3" x14ac:dyDescent="0.3">
      <c r="A30" s="7" t="s">
        <v>42</v>
      </c>
      <c r="B30" s="23">
        <v>101618158</v>
      </c>
      <c r="C30" s="23">
        <v>71134021</v>
      </c>
    </row>
    <row r="31" spans="1:3" ht="18" thickBot="1" x14ac:dyDescent="0.35">
      <c r="A31" s="7" t="s">
        <v>63</v>
      </c>
      <c r="B31" s="23">
        <v>-30778655</v>
      </c>
      <c r="C31" s="23">
        <v>-35476981</v>
      </c>
    </row>
    <row r="32" spans="1:3" ht="18" thickBot="1" x14ac:dyDescent="0.35">
      <c r="A32" s="3" t="s">
        <v>43</v>
      </c>
      <c r="B32" s="25">
        <v>70839503</v>
      </c>
      <c r="C32" s="25">
        <v>35657040</v>
      </c>
    </row>
    <row r="33" spans="1:3" ht="18" thickBot="1" x14ac:dyDescent="0.35">
      <c r="A33" s="7"/>
      <c r="B33" s="23"/>
      <c r="C33" s="23"/>
    </row>
    <row r="34" spans="1:3" ht="18" thickBot="1" x14ac:dyDescent="0.35">
      <c r="A34" s="3" t="s">
        <v>44</v>
      </c>
      <c r="B34" s="25">
        <v>412142793</v>
      </c>
      <c r="C34" s="25">
        <v>269469350</v>
      </c>
    </row>
    <row r="35" spans="1:3" x14ac:dyDescent="0.3">
      <c r="A35" s="7"/>
      <c r="B35" s="23"/>
      <c r="C35" s="23"/>
    </row>
    <row r="36" spans="1:3" x14ac:dyDescent="0.3">
      <c r="A36" s="7" t="s">
        <v>45</v>
      </c>
      <c r="B36" s="23">
        <v>-70748512</v>
      </c>
      <c r="C36" s="23">
        <v>-44905103</v>
      </c>
    </row>
    <row r="37" spans="1:3" ht="18" thickBot="1" x14ac:dyDescent="0.35">
      <c r="A37" s="7"/>
      <c r="B37" s="23"/>
      <c r="C37" s="23"/>
    </row>
    <row r="38" spans="1:3" ht="18" thickBot="1" x14ac:dyDescent="0.35">
      <c r="A38" s="30" t="s">
        <v>46</v>
      </c>
      <c r="B38" s="25">
        <v>341394281</v>
      </c>
      <c r="C38" s="25">
        <v>224564247</v>
      </c>
    </row>
    <row r="39" spans="1:3" x14ac:dyDescent="0.3">
      <c r="A39" s="35" t="s">
        <v>53</v>
      </c>
      <c r="B39" s="36">
        <v>3668307</v>
      </c>
      <c r="C39" s="36">
        <v>-19371772</v>
      </c>
    </row>
    <row r="40" spans="1:3" x14ac:dyDescent="0.3">
      <c r="A40" s="19" t="s">
        <v>51</v>
      </c>
      <c r="B40" s="24">
        <v>29</v>
      </c>
      <c r="C40" s="24">
        <v>19.07</v>
      </c>
    </row>
    <row r="41" spans="1:3" x14ac:dyDescent="0.3">
      <c r="A41" s="19"/>
      <c r="B41" s="24"/>
      <c r="C41" s="24"/>
    </row>
    <row r="42" spans="1:3" ht="18" thickBot="1" x14ac:dyDescent="0.35">
      <c r="A42" s="37" t="s">
        <v>52</v>
      </c>
      <c r="B42" s="23">
        <v>-4636774</v>
      </c>
      <c r="C42" s="23">
        <v>-15712752</v>
      </c>
    </row>
    <row r="43" spans="1:3" ht="18" thickBot="1" x14ac:dyDescent="0.35">
      <c r="A43" s="30" t="s">
        <v>47</v>
      </c>
      <c r="B43" s="25">
        <v>340425814</v>
      </c>
      <c r="C43" s="25">
        <v>189479722</v>
      </c>
    </row>
    <row r="44" spans="1:3" x14ac:dyDescent="0.3">
      <c r="A44" s="7"/>
      <c r="B44" s="23"/>
      <c r="C44" s="23"/>
    </row>
    <row r="45" spans="1:3" x14ac:dyDescent="0.3">
      <c r="B45" s="20"/>
      <c r="C45" s="20"/>
    </row>
    <row r="46" spans="1:3" x14ac:dyDescent="0.3">
      <c r="B46" s="18"/>
    </row>
  </sheetData>
  <mergeCells count="1">
    <mergeCell ref="A2:A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Poz.Fin.cons 30092020-En</vt:lpstr>
      <vt:lpstr>Rez. Glob.cons_30092020-En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2021-02-22T12:55:10Z</dcterms:modified>
</cp:coreProperties>
</file>