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rian\Bugete Planificare Financiara\Tarife\Tarif transport\25-26\publicare tarife\info venit\Romana\"/>
    </mc:Choice>
  </mc:AlternateContent>
  <xr:revisionPtr revIDLastSave="0" documentId="13_ncr:1_{2F9DC370-988F-4FAD-B16B-57783F74A83C}" xr6:coauthVersionLast="47" xr6:coauthVersionMax="47" xr10:uidLastSave="{00000000-0000-0000-0000-000000000000}"/>
  <bookViews>
    <workbookView xWindow="-108" yWindow="-108" windowWidth="30936" windowHeight="16776" xr2:uid="{0D12D058-43CE-4D64-8E50-57EF475C7214}"/>
  </bookViews>
  <sheets>
    <sheet name="INTRARI " sheetId="5" r:id="rId1"/>
    <sheet name="IESIRI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__a1" hidden="1">{#N/A,#N/A,FALSE,"Отчет о финансовых результатах"}</definedName>
    <definedName name="________________a1" hidden="1">{#N/A,#N/A,FALSE,"Отчет о финансовых результатах"}</definedName>
    <definedName name="_______________a1" hidden="1">{#N/A,#N/A,FALSE,"Отчет о финансовых результатах"}</definedName>
    <definedName name="_______________gg1" hidden="1">{#N/A,#N/A,FALSE,"Отчет о финансовых результатах"}</definedName>
    <definedName name="______________a1" hidden="1">{#N/A,#N/A,FALSE,"Отчет о финансовых результатах"}</definedName>
    <definedName name="______________a2" hidden="1">{#N/A,#N/A,FALSE,"Отчет о финансовых результатах"}</definedName>
    <definedName name="_____________a1" hidden="1">{#N/A,#N/A,FALSE,"Отчет о финансовых результатах"}</definedName>
    <definedName name="_____________gg1" hidden="1">{#N/A,#N/A,FALSE,"Отчет о финансовых результатах"}</definedName>
    <definedName name="____________a1" hidden="1">{#N/A,#N/A,FALSE,"Отчет о финансовых результатах"}</definedName>
    <definedName name="____________a2" hidden="1">{#N/A,#N/A,FALSE,"Отчет о финансовых результатах"}</definedName>
    <definedName name="____________gg1" hidden="1">{#N/A,#N/A,FALSE,"Отчет о финансовых результатах"}</definedName>
    <definedName name="___________a1" hidden="1">{#N/A,#N/A,FALSE,"Отчет о финансовых результатах"}</definedName>
    <definedName name="___________a2" hidden="1">{#N/A,#N/A,FALSE,"Отчет о финансовых результатах"}</definedName>
    <definedName name="___________gg1" hidden="1">{#N/A,#N/A,FALSE,"Отчет о финансовых результатах"}</definedName>
    <definedName name="__________a1" hidden="1">{#N/A,#N/A,FALSE,"Отчет о финансовых результатах"}</definedName>
    <definedName name="__________a2" hidden="1">{#N/A,#N/A,FALSE,"Отчет о финансовых результатах"}</definedName>
    <definedName name="__________gg1" hidden="1">{#N/A,#N/A,FALSE,"Отчет о финансовых результатах"}</definedName>
    <definedName name="_________a1" hidden="1">{#N/A,#N/A,FALSE,"Отчет о финансовых результатах"}</definedName>
    <definedName name="_________a2" hidden="1">{#N/A,#N/A,FALSE,"Отчет о финансовых результатах"}</definedName>
    <definedName name="_________gg1" hidden="1">{#N/A,#N/A,FALSE,"Отчет о финансовых результатах"}</definedName>
    <definedName name="________a1" hidden="1">{#N/A,#N/A,FALSE,"Отчет о финансовых результатах"}</definedName>
    <definedName name="________a2" hidden="1">{#N/A,#N/A,FALSE,"Отчет о финансовых результатах"}</definedName>
    <definedName name="________gg1" hidden="1">{#N/A,#N/A,FALSE,"Отчет о финансовых результатах"}</definedName>
    <definedName name="_______a1" hidden="1">{#N/A,#N/A,FALSE,"Отчет о финансовых результатах"}</definedName>
    <definedName name="_______a2" hidden="1">{#N/A,#N/A,FALSE,"Отчет о финансовых результатах"}</definedName>
    <definedName name="_______gg1" hidden="1">{#N/A,#N/A,FALSE,"Отчет о финансовых результатах"}</definedName>
    <definedName name="______a1" hidden="1">{#N/A,#N/A,FALSE,"Отчет о финансовых результатах"}</definedName>
    <definedName name="______a2" hidden="1">{#N/A,#N/A,FALSE,"Отчет о финансовых результатах"}</definedName>
    <definedName name="______gg1" hidden="1">{#N/A,#N/A,FALSE,"Отчет о финансовых результатах"}</definedName>
    <definedName name="_____a1" hidden="1">{#N/A,#N/A,FALSE,"Отчет о финансовых результатах"}</definedName>
    <definedName name="_____a2" hidden="1">{#N/A,#N/A,FALSE,"Отчет о финансовых результатах"}</definedName>
    <definedName name="_____gg1" hidden="1">{#N/A,#N/A,FALSE,"Отчет о финансовых результатах"}</definedName>
    <definedName name="____a1" hidden="1">{#N/A,#N/A,FALSE,"Отчет о финансовых результатах"}</definedName>
    <definedName name="____a2" hidden="1">{#N/A,#N/A,FALSE,"Отчет о финансовых результатах"}</definedName>
    <definedName name="____gg1" hidden="1">{#N/A,#N/A,FALSE,"Отчет о финансовых результатах"}</definedName>
    <definedName name="___a1" hidden="1">{#N/A,#N/A,FALSE,"Отчет о финансовых результатах"}</definedName>
    <definedName name="___a2" hidden="1">{#N/A,#N/A,FALSE,"Отчет о финансовых результатах"}</definedName>
    <definedName name="___gg1" hidden="1">{#N/A,#N/A,FALSE,"Отчет о финансовых результатах"}</definedName>
    <definedName name="__a1" hidden="1">{#N/A,#N/A,FALSE,"Отчет о финансовых результатах"}</definedName>
    <definedName name="__a2" hidden="1">{#N/A,#N/A,FALSE,"Отчет о финансовых результатах"}</definedName>
    <definedName name="__asd4" hidden="1">{#N/A,#N/A,FALSE,"Отчет о финансовых результатах"}</definedName>
    <definedName name="__gg1" hidden="1">{#N/A,#N/A,FALSE,"Отчет о финансовых результатах"}</definedName>
    <definedName name="__i2" hidden="1">{#N/A,#N/A,FALSE,"Отчет о финансовых результатах"}</definedName>
    <definedName name="__i3" hidden="1">{#N/A,#N/A,FALSE,"Отчет о финансовых результатах"}</definedName>
    <definedName name="__t3" hidden="1">{#N/A,#N/A,FALSE,"Отчет о финансовых результатах"}</definedName>
    <definedName name="__zz12" hidden="1">{0,0,0,0}</definedName>
    <definedName name="_a1" hidden="1">{#N/A,#N/A,FALSE,"Отчет о финансовых результатах"}</definedName>
    <definedName name="_a2" hidden="1">{#N/A,#N/A,FALSE,"Отчет о финансовых результатах"}</definedName>
    <definedName name="_a3" hidden="1">{#N/A,#N/A,FALSE,"Отчет о финансовых результатах"}</definedName>
    <definedName name="_asd4" hidden="1">{#N/A,#N/A,FALSE,"Отчет о финансовых результатах"}</definedName>
    <definedName name="_Fill" localSheetId="1" hidden="1">[1]Fe!#REF!</definedName>
    <definedName name="_Fill" localSheetId="0" hidden="1">[1]Fe!#REF!</definedName>
    <definedName name="_Fill" hidden="1">[1]Fe!#REF!</definedName>
    <definedName name="_xlnm._FilterDatabase" localSheetId="1" hidden="1">IESIRI!$A$1:$F$602</definedName>
    <definedName name="_xlnm._FilterDatabase" localSheetId="0" hidden="1">'INTRARI '!$A$1:$F$1704</definedName>
    <definedName name="_gg1" hidden="1">{#N/A,#N/A,FALSE,"Отчет о финансовых результатах"}</definedName>
    <definedName name="_i2" hidden="1">{#N/A,#N/A,FALSE,"Отчет о финансовых результатах"}</definedName>
    <definedName name="_i3" hidden="1">{#N/A,#N/A,FALSE,"Отчет о финансовых результатах"}</definedName>
    <definedName name="_S1_ArrowId">[2]Inputs!$A$3</definedName>
    <definedName name="_S2_CompanyName">[2]Reports!$A$2</definedName>
    <definedName name="_S2_DataStage1">[2]Inputs!$A$4</definedName>
    <definedName name="_t3" hidden="1">{#N/A,#N/A,FALSE,"Отчет о финансовых результатах"}</definedName>
    <definedName name="_zz12" hidden="1">{0,0,0,0}</definedName>
    <definedName name="a" localSheetId="1" hidden="1">[3]Fe!#REF!</definedName>
    <definedName name="a" localSheetId="0" hidden="1">[3]Fe!#REF!</definedName>
    <definedName name="a" hidden="1">[3]Fe!#REF!</definedName>
    <definedName name="aa" localSheetId="1" hidden="1">[3]Fe!#REF!</definedName>
    <definedName name="aa" localSheetId="0" hidden="1">[3]Fe!#REF!</definedName>
    <definedName name="aa" hidden="1">[3]Fe!#REF!</definedName>
    <definedName name="aaa" hidden="1">{#N/A,#N/A,FALSE,"Отчет о финансовых результатах"}</definedName>
    <definedName name="AAAA" hidden="1">{#N/A,#N/A,FALSE,"Отчет о финансовых результатах"}</definedName>
    <definedName name="aaaaaa" hidden="1">{#N/A,#N/A,FALSE,"Отчет о финансовых результатах"}</definedName>
    <definedName name="aaaaaaaaaaaaaaaaaa" hidden="1">{#N/A,#N/A,FALSE,"Отчет о финансовых результатах"}</definedName>
    <definedName name="aaaaaaaaaaaaaaaaaaaaa" hidden="1">{#N/A,#N/A,FALSE,"Отчет о финансовых результатах"}</definedName>
    <definedName name="aaaaaaaaaaaaaaaaaaaaaaaaaaaaaa" hidden="1">{#N/A,#N/A,FALSE,"Отчет о финансовых результатах"}</definedName>
    <definedName name="aaaaaaaaaaaaaaaaaaaaaaaaaaaaaaaaaa" hidden="1">{#N/A,#N/A,FALSE,"Отчет о финансовых результатах"}</definedName>
    <definedName name="aaaaaaaaaaaaaaaaaaaaaaaaaaaaaaaaaaaa" hidden="1">{#N/A,#N/A,FALSE,"Отчет о финансовых результатах"}</definedName>
    <definedName name="abc" hidden="1">{#N/A,#N/A,FALSE,"Отчет о финансовых результатах"}</definedName>
    <definedName name="ABS">[2]Reports!$A$380</definedName>
    <definedName name="Accounting_records">[4]Scoping!$G$19</definedName>
    <definedName name="Accruals">[4]Scoping!$G$30</definedName>
    <definedName name="ACF">[2]Reports!$A$327</definedName>
    <definedName name="Actual_Return">""</definedName>
    <definedName name="Adjusted_Ratios">[2]Reports!$A$31</definedName>
    <definedName name="amortizare" localSheetId="1" hidden="1">[5]Fe!#REF!</definedName>
    <definedName name="amortizare" localSheetId="0" hidden="1">[5]Fe!#REF!</definedName>
    <definedName name="amortizare" hidden="1">[5]Fe!#REF!</definedName>
    <definedName name="an">#REF!</definedName>
    <definedName name="An.2.2" hidden="1">{#N/A,#N/A,FALSE,"Отчет о финансовых результатах"}</definedName>
    <definedName name="AN.202" hidden="1">{#N/A,#N/A,FALSE,"Отчет о финансовых результатах"}</definedName>
    <definedName name="ANRE" hidden="1">{#N/A,#N/A,FALSE,"Отчет о финансовых результатах"}</definedName>
    <definedName name="Anul">#REF!</definedName>
    <definedName name="ARE_Search_Start">[2]Inputs!$A$813</definedName>
    <definedName name="AROInputs">[2]Inputs!$A$561</definedName>
    <definedName name="Balance_Sheet">[2]Inputs!$A$245</definedName>
    <definedName name="bbbbbbbbbbbbbb" hidden="1">{#N/A,#N/A,FALSE,"Отчет о финансовых результатах"}</definedName>
    <definedName name="bc" hidden="1">{#N/A,#N/A,FALSE,"Отчет о финансовых результатах"}</definedName>
    <definedName name="BSAdjustments">[2]Inputs!$A$1197</definedName>
    <definedName name="Bvc" hidden="1">{#N/A,#N/A,FALSE,"Отчет о финансовых результатах"}</definedName>
    <definedName name="CallingApp">""</definedName>
    <definedName name="CAPITAL">[2]Inputs!$A$1280</definedName>
    <definedName name="Cash">[4]Scoping!$G$20</definedName>
    <definedName name="Cash_Flow_Statement">[2]Inputs!$A$149</definedName>
    <definedName name="ccc" hidden="1">{#N/A,#N/A,FALSE,"Отчет о финансовых результатах"}</definedName>
    <definedName name="CFAdjustments">[2]Inputs!$A$1088</definedName>
    <definedName name="ConcatFN">[2]Inputs!$C$1609</definedName>
    <definedName name="Construction_contracts">[4]Scoping!$G$23</definedName>
    <definedName name="Credit_Stats">[2]Reports!$A$412</definedName>
    <definedName name="CurrencyList">[2]Lists!$A$3:$A$1502</definedName>
    <definedName name="CurrencySymbolList">[2]TemplateLists!$A$2:$B$26</definedName>
    <definedName name="d" hidden="1">{#N/A,#N/A,FALSE,"Отчет о финансовых результатах"}</definedName>
    <definedName name="ddd">#REF!</definedName>
    <definedName name="DDDates">[2]FinSum!$P$4:$P$5</definedName>
    <definedName name="DDIndex">[2]FinSum!$E$3</definedName>
    <definedName name="deka" hidden="1">{#N/A,#N/A,FALSE,"Отчет о финансовых результатах"}</definedName>
    <definedName name="DenominationList">[2]Lists!$B$2:$B$5</definedName>
    <definedName name="DenomShortList">[2]TemplateLists!$G$2:$H$5</definedName>
    <definedName name="DetectFYEChange">[2]Inputs!$B$1620</definedName>
    <definedName name="dfgjjjjjjjjjjjjjjjjjjjjjjjjj" hidden="1">{#N/A,#N/A,FALSE,"Отчет о финансовых результатах"}</definedName>
    <definedName name="dfsfsdf" hidden="1">{#N/A,#N/A,FALSE,"Отчет о финансовых результатах"}</definedName>
    <definedName name="End_of_CreditStats">[2]Reports!$A$458</definedName>
    <definedName name="EntityComboCacheDate" hidden="1">39099</definedName>
    <definedName name="EntityComboCacheTestDate" hidden="1">39099</definedName>
    <definedName name="EntityConfStatus">[2]Inputs!$A$1624</definedName>
    <definedName name="euro">'[6]An. 2.2.5.Estimarea dobânzii'!$D$14</definedName>
    <definedName name="extras_1" localSheetId="1">#REF!</definedName>
    <definedName name="extras_1" localSheetId="0">#REF!</definedName>
    <definedName name="extras_1">#REF!</definedName>
    <definedName name="Fees">[7]bei!#REF!</definedName>
    <definedName name="ffff" hidden="1">{#N/A,#N/A,FALSE,"Отчет о финансовых результатах"}</definedName>
    <definedName name="FFO_TotDebt">[2]UtilityBenchmarks!$A$42:$H$51</definedName>
    <definedName name="FFOIntCov">[2]UtilityBenchmarks!$A$30:$H$39</definedName>
    <definedName name="fgfgfgffhhhhhhhhhhhhhhhhhhhh" hidden="1">{#N/A,#N/A,FALSE,"Отчет о финансовых результатах"}</definedName>
    <definedName name="fggggg" hidden="1">{#N/A,#N/A,FALSE,"Отчет о финансовых результатах"}</definedName>
    <definedName name="fill" hidden="1">[3]Fe!#REF!</definedName>
    <definedName name="FNMarkers2">[2]Inputs!$C$1611</definedName>
    <definedName name="for" hidden="1">{#N/A,#N/A,FALSE,0}</definedName>
    <definedName name="forma" hidden="1">{#N/A,#N/A,FALSE,"Отчет о финансовых результатах"}</definedName>
    <definedName name="Functii">#REF!</definedName>
    <definedName name="ggggg" hidden="1">{#N/A,#N/A,FALSE,"Отчет о финансовых результатах"}</definedName>
    <definedName name="ghj" hidden="1">{#N/A,#N/A,FALSE,"Отчет о финансовых результатах"}</definedName>
    <definedName name="ghujg" hidden="1">{#N/A,#N/A,FALSE,"Отчет о финансовых результатах"}</definedName>
    <definedName name="Goodwill">[4]Scoping!$G$27</definedName>
    <definedName name="grisa" hidden="1">{0,2.97619001461332E-288,0,0}</definedName>
    <definedName name="GVKey">"006066-01"</definedName>
    <definedName name="HandOffValidation">[2]Inputs!$C$18:$C$21</definedName>
    <definedName name="hjk" hidden="1">{#N/A,#N/A,FALSE,"Отчет о финансовых результатах"}</definedName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  <definedName name="I_Only">[2]FinSum!$A$15,[2]FinSum!$A$26,[2]FinSum!$A$27,[2]FinSum!$A$32,[2]FinSum!$A$36,[2]FinSum!$A$46,[2]FinSum!$A$53:$A$66</definedName>
    <definedName name="I_Only_Opt">[2]FinSum!$A$15,[2]FinSum!$A$26,[2]FinSum!$A$27,[2]FinSum!$A$32,[2]FinSum!$A$46,[2]FinSum!$A$53:$A$66</definedName>
    <definedName name="I_Opt_U_Stnd">[2]FinSum!$A$19,[2]FinSum!$A$23,[2]FinSum!$A$25</definedName>
    <definedName name="IN_activitati" hidden="1">[1]Fe!#REF!</definedName>
    <definedName name="Include">[2]FinSum!$O$4:$O$5</definedName>
    <definedName name="Income_Statement">[2]Inputs!$A$30</definedName>
    <definedName name="Industrial">[2]Inputs!$B$1594</definedName>
    <definedName name="inf">1.14</definedName>
    <definedName name="INFLATIONFACTOR11">0.845</definedName>
    <definedName name="InflationRates">[2]Lists!$C$2:$C$3</definedName>
    <definedName name="Inputs_E_Items_1">[2]Inputs!$C$36,[2]Inputs!$C$37,[2]Inputs!$C$38,[2]Inputs!$C$39,[2]Inputs!$C$51,[2]Inputs!$C$54,[2]Inputs!$C$114,[2]Inputs!$C$156,[2]Inputs!$C$157,[2]Inputs!$C$160</definedName>
    <definedName name="Inputs_E_Items_2">[2]Inputs!$C$161,[2]Inputs!$C$168,[2]Inputs!$C$169,[2]Inputs!$C$172,[2]Inputs!$C$182,[2]Inputs!$C$184,[2]Inputs!$C$186,[2]Inputs!$C$194,[2]Inputs!$C$196,[2]Inputs!$C$199,[2]Inputs!$C$201,[2]Inputs!$C$158</definedName>
    <definedName name="Inputs_E_Items_3">[2]Inputs!$C$202,[2]Inputs!$C$203,[2]Inputs!$C$210,[2]Inputs!$C$233,[2]Inputs!$C$234,[2]Inputs!$C$274,[2]Inputs!$C$335</definedName>
    <definedName name="Inputs_E_Items_4">[2]Inputs!$C$317,[2]Inputs!$C$343,[2]Inputs!$C$344,[2]Inputs!$C$661,[2]Inputs!$C$662,[2]Inputs!$C$663,[2]Inputs!$C$665,[2]Inputs!$C$666,[2]Inputs!$C$667,[2]Inputs!$C$669</definedName>
    <definedName name="Inputs_L_Items_1">[2]Inputs!$C$146,[2]Inputs!$C$147</definedName>
    <definedName name="Inputs_N_Items_1">[2]Inputs!$C$49,[2]Inputs!$C$111,[2]Inputs!$C$130,[2]Inputs!$C$132,[2]Inputs!$C$137,[2]Inputs!$C$138,[2]Inputs!$C$139,[2]Inputs!$C$140,[2]Inputs!$C$141,[2]Inputs!$C$142,[2]Inputs!$C$143</definedName>
    <definedName name="Inputs_N_Items_2">[2]Inputs!$C$144,[2]Inputs!$C$145,[2]Inputs!$C$155,[2]Inputs!$C$164,[2]Inputs!$C$170,[2]Inputs!$C$187,[2]Inputs!$C$197,[2]Inputs!$C$198</definedName>
    <definedName name="Inputs_N_Items_4">[2]Inputs!$C$1604,[2]Inputs!$C$1605,[2]Inputs!$C$1607,[2]Inputs!$C$1608,[2]Inputs!$C$1609,[2]Inputs!$C$1612</definedName>
    <definedName name="InputsSheetCells">[2]Inputs!$F$13:$L$1305,[2]Inputs!$E$1308:$E$1310</definedName>
    <definedName name="InputtedBP">[2]Inputs!$H$1574</definedName>
    <definedName name="InputtedRating">[2]Inputs!$H$1573</definedName>
    <definedName name="Institutii">#REF!</definedName>
    <definedName name="Intangibles">[4]Scoping!$G$28</definedName>
    <definedName name="INTRARI" localSheetId="1" hidden="1">[5]Fe!#REF!</definedName>
    <definedName name="INTRARI" localSheetId="0" hidden="1">[5]Fe!#REF!</definedName>
    <definedName name="INTRARI" hidden="1">[5]Fe!#REF!</definedName>
    <definedName name="INTRARI_suplT1" hidden="1">[1]Fe!#REF!</definedName>
    <definedName name="Inventory">[4]Scoping!$G$22</definedName>
    <definedName name="Invest_properties">[4]Scoping!$G$25</definedName>
    <definedName name="Invest_subsidiaries">[4]Scoping!$G$26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39336.6405324074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hgggggggggggggg" hidden="1">{#N/A,#N/A,FALSE,"Отчет о финансовых результатах"}</definedName>
    <definedName name="kblf" hidden="1">{#N/A,#N/A,FALSE,0}</definedName>
    <definedName name="ke" hidden="1">{#N/A,#N/A,FALSE,"Отчет о финансовых результатах"}</definedName>
    <definedName name="kj" hidden="1">{#N/A,#N/A,FALSE,"Отчет о финансовых результатах"}</definedName>
    <definedName name="kjgfdddddddddddddddddddd" hidden="1">{#N/A,#N/A,FALSE,"Отчет о финансовых результатах"}</definedName>
    <definedName name="kkk" hidden="1">{#N/A,#N/A,FALSE,"Отчет о финансовых результатах"}</definedName>
    <definedName name="kli" hidden="1">{#N/A,#N/A,FALSE,"Отчет о финансовых результатах"}</definedName>
    <definedName name="LastFiscalYear">[8]Variables!$B$7</definedName>
    <definedName name="luna">#REF!</definedName>
    <definedName name="montat_robinet_pe_conducta" localSheetId="1">[9]Q2013!#REF!</definedName>
    <definedName name="montat_robinet_pe_conducta" localSheetId="0">[9]Q2013!#REF!</definedName>
    <definedName name="montat_robinet_pe_conducta">[9]Q2013!#REF!</definedName>
    <definedName name="MonthList">[2]TemplateLists!$C$2:$F$13</definedName>
    <definedName name="nbfgtreeeeeeeeeeeeeee" hidden="1">{#N/A,#N/A,FALSE,"Отчет о финансовых результатах"}</definedName>
    <definedName name="nn" hidden="1">{#N/A,#N/A,FALSE,"Отчет о финансовых результатах"}</definedName>
    <definedName name="nnn" hidden="1">{#N/A,#N/A,FALSE,"Отчет о финансовых результатах"}</definedName>
    <definedName name="Notes_payable">[4]Scoping!$G$31</definedName>
    <definedName name="o">#REF!</definedName>
    <definedName name="Off_Balance_Sheet_Adjustments">[2]Inputs!$A$375</definedName>
    <definedName name="operator">#REF!</definedName>
    <definedName name="OrgType">[2]FinSum!$L$6</definedName>
    <definedName name="p" hidden="1">{#N/A,#N/A,FALSE,"Отчет о финансовых результатах"}</definedName>
    <definedName name="Payables">[4]Scoping!$G$29</definedName>
    <definedName name="PensionInputs">[2]Inputs!$A$611</definedName>
    <definedName name="personal">#REF!</definedName>
    <definedName name="PI" hidden="1">{#N/A,#N/A,FALSE,"Отчет о финансовых результатах"}</definedName>
    <definedName name="PPAInputs">[2]Inputs!$A$445</definedName>
    <definedName name="PPE">[4]Scoping!$G$24</definedName>
    <definedName name="ppppppppppppppppppppppp" hidden="1">{#N/A,#N/A,FALSE,"Отчет о финансовых результатах"}</definedName>
    <definedName name="_xlnm.Print_Area" localSheetId="1">IESIRI!$A$1:$A$602</definedName>
    <definedName name="_xlnm.Print_Area" localSheetId="0">'INTRARI '!$A$1:$A$710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IESIRI!$1:$2</definedName>
    <definedName name="_xlnm.Print_Titles" localSheetId="0">'INTRARI '!$1:$2</definedName>
    <definedName name="programe">#REF!</definedName>
    <definedName name="PubDateY">[2]Inputs!$L$1599</definedName>
    <definedName name="PubDateY_1">[2]Inputs!$K$1599</definedName>
    <definedName name="PubDay">[2]Inputs!$F$1598</definedName>
    <definedName name="PubDenomCurrY">[2]Inputs!$L$1595</definedName>
    <definedName name="PubDenomCurrY_1">[2]Inputs!$K$1595</definedName>
    <definedName name="PubMonth">[2]Inputs!$F$1597</definedName>
    <definedName name="PubRecFirstRow">'[10]S&amp;P'!#REF!</definedName>
    <definedName name="PubRecName">'[10]S&amp;P'!#REF!</definedName>
    <definedName name="PubRowToDelete">'[10]S&amp;P'!#REF!</definedName>
    <definedName name="q">[9]Q2013!#REF!</definedName>
    <definedName name="qq" hidden="1">{#N/A,#N/A,FALSE,"Отчет о финансовых результатах"}</definedName>
    <definedName name="qqqq" hidden="1">{#N/A,#N/A,FALSE,"Отчет о финансовых результатах"}</definedName>
    <definedName name="qqqqqqqqqqqqqqqqqqqqqqq" hidden="1">{#N/A,#N/A,FALSE,"Отчет о финансовых результатах"}</definedName>
    <definedName name="range_data">#REF!</definedName>
    <definedName name="range_kernel_data">#REF!</definedName>
    <definedName name="RatingCode">[2]UtilityBenchmarks!$A$10:$D$20</definedName>
    <definedName name="RecDebtAdjustments">[2]Reconciliation!$B$126</definedName>
    <definedName name="RecDebtReported">[2]Reconciliation!$B$7</definedName>
    <definedName name="Receivables">[4]Scoping!$G$21</definedName>
    <definedName name="Reported_Financials">[2]Reports!$A$280</definedName>
    <definedName name="Reported_Ratios">[2]Reports!$A$92</definedName>
    <definedName name="ReportSheetCells">[2]Reports!$F$33:$K$91,[2]Reports!$F$94:$K$434</definedName>
    <definedName name="RestatValidation">[2]Inputs!$C$24:$C$28</definedName>
    <definedName name="Revenue">[4]Scoping!$G$33</definedName>
    <definedName name="rrey" hidden="1">{#N/A,#N/A,FALSE,"Отчет о финансовых результатах"}</definedName>
    <definedName name="rrrr" hidden="1">{#N/A,#N/A,FALSE,"Отчет о финансовых результатах"}</definedName>
    <definedName name="rtrtryyyyyyyyyyyyyyyyyyyyyyy" hidden="1">{#N/A,#N/A,FALSE,"Отчет о финансовых результатах"}</definedName>
    <definedName name="rtuv" hidden="1">{#N/A,#N/A,FALSE,"Отчет о финансовых результатах"}</definedName>
    <definedName name="S_O_Table">[2]FinSum!$M$8:$N$66</definedName>
    <definedName name="sdfsdf" hidden="1">{#N/A,#N/A,FALSE,"Отчет о финансовых результатах"}</definedName>
    <definedName name="sdfsdfsddddd" hidden="1">{#N/A,#N/A,FALSE,"Отчет о финансовых результатах"}</definedName>
    <definedName name="sdfsdggsd" hidden="1">{#N/A,#N/A,FALSE,0}</definedName>
    <definedName name="sdsgfgf" hidden="1">{#N/A,#N/A,FALSE,"Отчет о финансовых результатах"}</definedName>
    <definedName name="sgfgfgf" hidden="1">{#N/A,#N/A,FALSE,"Отчет о финансовых результатах"}</definedName>
    <definedName name="SPSet">"current"</definedName>
    <definedName name="sss">[9]Q2013!#REF!</definedName>
    <definedName name="ssss" hidden="1">{#N/A,#N/A,FALSE,"Отчет о финансовых результатах"}</definedName>
    <definedName name="sssss">#REF!</definedName>
    <definedName name="ssssssssssssssssssss" hidden="1">{#N/A,#N/A,FALSE,"Отчет о финансовых результатах"}</definedName>
    <definedName name="ssssssssssssssssssssssssssssssss" hidden="1">{#N/A,#N/A,FALSE,"Отчет о финансовых результатах"}</definedName>
    <definedName name="SUMA">'[11]Plan (2)'!#REF!</definedName>
    <definedName name="Supplemental_Stats">[2]Reports!$A$146</definedName>
    <definedName name="Supplemental_StatsReported">[2]Reports!$A$216</definedName>
    <definedName name="SurplusCash">[2]Inputs!$A$376</definedName>
    <definedName name="Taxes">[4]Scoping!$G$32</definedName>
    <definedName name="TemplateName">"Global Industrial Annual v135 - Test.xls"</definedName>
    <definedName name="TemplateSaveName">"GCA v4.4"</definedName>
    <definedName name="TemplateTitle">[2]Inputs!$H$1</definedName>
    <definedName name="ToHideColInputs">[2]Inputs!$D:$F,[2]Inputs!$B:$B</definedName>
    <definedName name="TotDebt_Cap">[2]UtilityBenchmarks!$A$54:$H$63</definedName>
    <definedName name="tr" hidden="1">{#N/A,#N/A,FALSE,0}</definedName>
    <definedName name="TRSold">[2]Inputs!$A$393</definedName>
    <definedName name="U_Only">[2]FinSum!$A$28,[2]FinSum!$A$47,[2]FinSum!$A$49,[2]FinSum!$A$50,[2]FinSum!$A$51,[2]FinSum!$A$52</definedName>
    <definedName name="uuiuoiopo" hidden="1">{#N/A,#N/A,FALSE,"Отчет о финансовых результатах"}</definedName>
    <definedName name="uuu" hidden="1">{#N/A,#N/A,FALSE,"Отчет о финансовых результатах"}</definedName>
    <definedName name="uuuu" hidden="1">{#N/A,#N/A,FALSE,"Отчет о финансовых результатах"}</definedName>
    <definedName name="VALOARE">'[11]Plan (2)'!#REF!</definedName>
    <definedName name="Vdovina" hidden="1">{#N/A,#N/A,FALSE,"Отчет о финансовых результатах"}</definedName>
    <definedName name="Version">[2]Inputs!$G$1580</definedName>
    <definedName name="vvvv" hidden="1">{#N/A,#N/A,FALSE,"Отчет о финансовых результатах"}</definedName>
    <definedName name="vvvvv" hidden="1">{#N/A,#N/A,FALSE,"Отчет о финансовых результатах"}</definedName>
    <definedName name="vvvvvvvvvvvvvvvvvvvvvvvvvvvvvvvvvvv" hidden="1">{#N/A,#N/A,FALSE,"Отчет о финансовых результатах"}</definedName>
    <definedName name="wrn.ффф." hidden="1">{#N/A,#N/A,FALSE,"Отчет о финансовых результатах"}</definedName>
    <definedName name="wrnnn" hidden="1">{#N/A,#N/A,FALSE,"Отчет о финансовых результатах"}</definedName>
    <definedName name="XXX">#REF!</definedName>
    <definedName name="xy">#REF!</definedName>
    <definedName name="YesNoNa">[4]Scoping!$G$2:$G$5</definedName>
    <definedName name="YrIndex">[2]FinSum!$L$5</definedName>
    <definedName name="ZNoDecimal">[2]Inputs!$E$17:$AA$17,[2]Inputs!$E$23:$AA$23</definedName>
    <definedName name="а" hidden="1">{#N/A,#N/A,FALSE,"Отчет о финансовых результатах"}</definedName>
    <definedName name="а3" hidden="1">{#N/A,#N/A,FALSE,"Отчет о финансовых результатах"}</definedName>
    <definedName name="аааааааааа" hidden="1">{#N/A,#N/A,FALSE,"Отчет о финансовых результатах"}</definedName>
    <definedName name="ааааааааааааааааааааааааа" hidden="1">{#N/A,#N/A,FALSE,"Отчет о финансовых результатах"}</definedName>
    <definedName name="авпапопро" hidden="1">{#N/A,#N/A,FALSE,"Отчет о финансовых результатах"}</definedName>
    <definedName name="авпварпопн" hidden="1">{#N/A,#N/A,FALSE,"Отчет о финансовых результатах"}</definedName>
    <definedName name="авраввпопр" hidden="1">{#N/A,#N/A,FALSE,"Отчет о финансовых результатах"}</definedName>
    <definedName name="аврпаопаопао" hidden="1">{#N/A,#N/A,FALSE,"Отчет о финансовых результатах"}</definedName>
    <definedName name="ан" hidden="1">{#N/A,#N/A,FALSE,"Отчет о финансовых результатах"}</definedName>
    <definedName name="Ан.прир" hidden="1">{#N/A,#N/A,FALSE,"Отчет о финансовых результатах"}</definedName>
    <definedName name="анализ" hidden="1">{#N/A,#N/A,FALSE,"Отчет о финансовых результатах"}</definedName>
    <definedName name="аня" hidden="1">{#N/A,#N/A,FALSE,"Отчет о финансовых результатах"}</definedName>
    <definedName name="аняяя" hidden="1">{#N/A,#N/A,FALSE,"Отчет о финансовых результатах"}</definedName>
    <definedName name="апвоаоар" hidden="1">{#N/A,#N/A,FALSE,"Отчет о финансовых результатах"}</definedName>
    <definedName name="апро" hidden="1">{#N/A,#N/A,FALSE,"Отчет о финансовых результатах"}</definedName>
    <definedName name="арыаропрвлрвл" hidden="1">{#N/A,#N/A,FALSE,"Отчет о финансовых результатах"}</definedName>
    <definedName name="в1" hidden="1">{#N/A,#N/A,FALSE,"Отчет о финансовых результатах"}</definedName>
    <definedName name="в2" hidden="1">{#N/A,#N/A,FALSE,"Отчет о финансовых результатах"}</definedName>
    <definedName name="в3" hidden="1">{#VALUE!,#N/A,FALSE,0}</definedName>
    <definedName name="в6" hidden="1">{#VALUE!,#N/A,FALSE,0}</definedName>
    <definedName name="в9" hidden="1">{0,0,0,0}</definedName>
    <definedName name="ввыы" hidden="1">{#N/A,#N/A,FALSE,"Отчет о финансовых результатах"}</definedName>
    <definedName name="влияние" hidden="1">{#N/A,#N/A,FALSE,"Отчет о финансовых результатах"}</definedName>
    <definedName name="газ" hidden="1">{#N/A,#N/A,FALSE,"Отчет о финансовых результатах"}</definedName>
    <definedName name="гг" hidden="1">{#N/A,#N/A,FALSE,"Отчет о финансовых результатах"}</definedName>
    <definedName name="ггг" hidden="1">{#N/A,#N/A,FALSE,"Отчет о финансовых результатах"}</definedName>
    <definedName name="гшаакб" hidden="1">{#N/A,#N/A,FALSE,"Отчет о финансовых результатах"}</definedName>
    <definedName name="данн" hidden="1">{#N/A,#N/A,FALSE,"Отчет о финансовых результатах"}</definedName>
    <definedName name="Дин" hidden="1">{#N/A,#N/A,FALSE,"Отчет о финансовых результатах"}</definedName>
    <definedName name="Динамика" hidden="1">{#N/A,#N/A,FALSE,"Отчет о финансовых результатах"}</definedName>
    <definedName name="екккьь" hidden="1">{#N/A,#N/A,FALSE,"Отчет о финансовых результатах"}</definedName>
    <definedName name="екут8г" hidden="1">{#N/A,#N/A,FALSE,"Отчет о финансовых результатах"}</definedName>
    <definedName name="еукф" hidden="1">{#N/A,#N/A,FALSE,0}</definedName>
    <definedName name="ешкщщ" hidden="1">{#N/A,#N/A,FALSE,"Отчет о финансовых результатах"}</definedName>
    <definedName name="ждлрааааааааааааааааа" hidden="1">{#N/A,#N/A,FALSE,"Отчет о финансовых результатах"}</definedName>
    <definedName name="жэ" hidden="1">{#N/A,#N/A,FALSE,"Отчет о финансовых результатах"}</definedName>
    <definedName name="ззз" hidden="1">{#N/A,#N/A,FALSE,"Отчет о финансовых результатах"}</definedName>
    <definedName name="и1" hidden="1">{#N/A,#N/A,FALSE,"Отчет о финансовых результатах"}</definedName>
    <definedName name="й2" hidden="1">{#N/A,#N/A,FALSE,"Отчет о финансовых результатах"}</definedName>
    <definedName name="й3" hidden="1">{#N/A,#N/A,FALSE,"Отчет о финансовых результатах"}</definedName>
    <definedName name="ион" hidden="1">{#N/A,#N/A,FALSE,"Отчет о финансовых результатах"}</definedName>
    <definedName name="ию" hidden="1">{#N/A,#N/A,FALSE,"Отчет о финансовых результатах"}</definedName>
    <definedName name="ке" hidden="1">{#N/A,#N/A,FALSE,"Отчет о финансовых результатах"}</definedName>
    <definedName name="ке1" hidden="1">{#N/A,#N/A,FALSE,"Отчет о финансовых результатах"}</definedName>
    <definedName name="лд" hidden="1">{#N/A,#N/A,FALSE,"Отчет о финансовых результатах"}</definedName>
    <definedName name="лорпппппппппппппппппп" hidden="1">{#N/A,#N/A,FALSE,"Отчет о финансовых результатах"}</definedName>
    <definedName name="люда" hidden="1">{#N/A,#N/A,FALSE,"Отчет о финансовых результатах"}</definedName>
    <definedName name="март" hidden="1">{#N/A,#N/A,FALSE,"Отчет о финансовых результатах"}</definedName>
    <definedName name="маст" hidden="1">{#N/A,#N/A,FALSE,"Отчет о финансовых результатах"}</definedName>
    <definedName name="миппсо" hidden="1">{#N/A,#N/A,FALSE,"Отчет о финансовых результатах"}</definedName>
    <definedName name="морару" hidden="1">{#N/A,#N/A,FALSE,"Отчет о финансовых результатах"}</definedName>
    <definedName name="мрпооаоо" hidden="1">{#N/A,#N/A,FALSE,"Отчет о финансовых результатах"}</definedName>
    <definedName name="ннн" hidden="1">{#N/A,#N/A,FALSE,"Отчет о финансовых результатах"}</definedName>
    <definedName name="обдасть" hidden="1">{#N/A,#N/A,FALSE,"Отчет о финансовых результатах"}</definedName>
    <definedName name="ол" hidden="1">{#N/A,#N/A,FALSE,"Отчет о финансовых результатах"}</definedName>
    <definedName name="опзергеыоргхере" hidden="1">{#N/A,#N/A,FALSE,"Отчет о финансовых результатах"}</definedName>
    <definedName name="отчет" hidden="1">{#N/A,#N/A,FALSE,"Отчет о финансовых результатах"}</definedName>
    <definedName name="паврпрпаво" hidden="1">{#N/A,#N/A,FALSE,"Отчет о финансовых результатах"}</definedName>
    <definedName name="паповлолдолаолдалджлж" hidden="1">{#N/A,#N/A,FALSE,"Отчет о финансовых результатах"}</definedName>
    <definedName name="попрлпрлгро" hidden="1">{#N/A,#N/A,FALSE,"Отчет о финансовых результатах"}</definedName>
    <definedName name="ппппп" hidden="1">{#N/A,#N/A,FALSE,"Отчет о финансовых результатах"}</definedName>
    <definedName name="ппппппп" hidden="1">{#N/A,#N/A,FALSE,"Отчет о финансовых результатах"}</definedName>
    <definedName name="ппппппппппппппппппппппппппп" hidden="1">{#N/A,#N/A,FALSE,"Отчет о финансовых результатах"}</definedName>
    <definedName name="пппппппппппппппппппппппппппппппп" hidden="1">{#N/A,#N/A,FALSE,"Отчет о финансовых результатах"}</definedName>
    <definedName name="пред" hidden="1">{#N/A,#N/A,FALSE,"Отчет о финансовых результатах"}</definedName>
    <definedName name="пред2" hidden="1">{#N/A,#N/A,FALSE,"Отчет о финансовых результатах"}</definedName>
    <definedName name="пролд" hidden="1">{#N/A,#N/A,FALSE,"Отчет о финансовых результатах"}</definedName>
    <definedName name="прочая" hidden="1">{#N/A,#N/A,FALSE,"Отчет о финансовых результатах"}</definedName>
    <definedName name="прпавр" hidden="1">{#N/A,#N/A,FALSE,"Отчет о финансовых результатах"}</definedName>
    <definedName name="прпо" hidden="1">{#N/A,#N/A,FALSE,"Отчет о финансовых результатах"}</definedName>
    <definedName name="пррррр" hidden="1">{#N/A,#N/A,FALSE,"Отчет о финансовых результатах"}</definedName>
    <definedName name="РАСЧ" hidden="1">{#N/A,#N/A,FALSE,0}</definedName>
    <definedName name="рез" hidden="1">{#N/A,#N/A,FALSE,"Отчет о финансовых результатах"}</definedName>
    <definedName name="рораоарл" hidden="1">{#N/A,#N/A,FALSE,"Отчет о финансовых результатах"}</definedName>
    <definedName name="свод" hidden="1">{#N/A,#N/A,FALSE,"Отчет о финансовых результатах"}</definedName>
    <definedName name="сводпп" hidden="1">{#N/A,#N/A,FALSE,"Отчет о финансовых результатах"}</definedName>
    <definedName name="смпррррррррррррррррррррррррр" hidden="1">{#N/A,#N/A,FALSE,"Отчет о финансовых результатах"}</definedName>
    <definedName name="сросллослрослсол" hidden="1">{#N/A,#N/A,FALSE,"Отчет о финансовых результатах"}</definedName>
    <definedName name="Стоимость" hidden="1">{#N/A,#N/A,FALSE,"Отчет о финансовых результатах"}</definedName>
    <definedName name="Стр" hidden="1">{#N/A,#N/A,FALSE,"Отчет о финансовых результатах"}</definedName>
    <definedName name="т" hidden="1">{#N/A,#N/A,FALSE,"Отчет о финансовых результатах"}</definedName>
    <definedName name="Тамара" hidden="1">{#N/A,#N/A,FALSE,"Отчет о финансовых результатах"}</definedName>
    <definedName name="Тамара2" hidden="1">{#N/A,#N/A,FALSE,"Отчет о финансовых результатах"}</definedName>
    <definedName name="ттттт" hidden="1">{#N/A,#N/A,FALSE,"Отчет о финансовых результатах"}</definedName>
    <definedName name="уккак" hidden="1">{#N/A,#N/A,FALSE,"Отчет о финансовых результатах"}</definedName>
    <definedName name="уккнцц" hidden="1">{#N/A,#N/A,FALSE,"Отчет о финансовых результатах"}</definedName>
    <definedName name="уууу" hidden="1">{#N/A,#N/A,FALSE,"Отчет о финансовых результатах"}</definedName>
    <definedName name="Ф" hidden="1">{#N/A,#N/A,FALSE,0}</definedName>
    <definedName name="ф1" hidden="1">{#N/A,#N/A,FALSE,"Отчет о финансовых результатах"}</definedName>
    <definedName name="ф2" hidden="1">{#N/A,#N/A,FALSE,"Отчет о финансовых результатах"}</definedName>
    <definedName name="ф3" hidden="1">{#N/A,#N/A,FALSE,"Отчет о финансовых результатах"}</definedName>
    <definedName name="Факт" hidden="1">{#N/A,#N/A,FALSE,"Отчет о финансовых результатах"}</definedName>
    <definedName name="Фактор" hidden="1">{#N/A,#N/A,FALSE,"Отчет о финансовых результатах"}</definedName>
    <definedName name="Фффф" hidden="1">{#N/A,#N/A,FALSE,"Отчет о финансовых результатах"}</definedName>
    <definedName name="фыы" hidden="1">{#N/A,#N/A,FALSE,"Отчет о финансовых результатах"}</definedName>
    <definedName name="ххх" hidden="1">{#N/A,#N/A,FALSE,"Отчет о финансовых результатах"}</definedName>
    <definedName name="ц3" hidden="1">{#N/A,#N/A,FALSE,"Отчет о финансовых результатах"}</definedName>
    <definedName name="шлор" hidden="1">{#N/A,#N/A,FALSE,"Отчет о финансовых результатах"}</definedName>
    <definedName name="шолт" hidden="1">{#N/A,#N/A,FALSE,"Отчет о финансовых результатах"}</definedName>
    <definedName name="шшш" hidden="1">{#N/A,#N/A,FALSE,"Отчет о финансовых результатах"}</definedName>
    <definedName name="щолт" hidden="1">{#N/A,#N/A,FALSE,"Отчет о финансовых результатах"}</definedName>
    <definedName name="ыыыыыыыыыыыыыыыыыыыы" hidden="1">{#N/A,#N/A,FALSE,"Отчет о финансовых результатах"}</definedName>
    <definedName name="ыыыыыыыыыыыыыыыыыыыыыыыыыы" hidden="1">{#N/A,#N/A,FALSE,"Отчет о финансовых результатах"}</definedName>
    <definedName name="юбьт" hidden="1">{#N/A,#N/A,FALSE,0}</definedName>
    <definedName name="юююююююююююююююююююююююю" hidden="1">{#N/A,#N/A,FALSE,"Отчет о финансовых результатах"}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0" i="6" l="1"/>
  <c r="F590" i="6" s="1"/>
  <c r="D590" i="6"/>
  <c r="E589" i="6"/>
  <c r="F589" i="6" s="1"/>
  <c r="D589" i="6"/>
  <c r="E588" i="6"/>
  <c r="F588" i="6" s="1"/>
  <c r="D588" i="6"/>
  <c r="E587" i="6"/>
  <c r="F587" i="6" s="1"/>
  <c r="D587" i="6"/>
  <c r="E586" i="6"/>
  <c r="F586" i="6" s="1"/>
  <c r="D586" i="6"/>
  <c r="C585" i="6"/>
  <c r="C583" i="6" s="1"/>
  <c r="E584" i="6"/>
  <c r="F584" i="6" s="1"/>
  <c r="D584" i="6"/>
  <c r="E582" i="6"/>
  <c r="F582" i="6" s="1"/>
  <c r="D582" i="6"/>
  <c r="E581" i="6"/>
  <c r="F581" i="6" s="1"/>
  <c r="D581" i="6"/>
  <c r="C580" i="6"/>
  <c r="E580" i="6" s="1"/>
  <c r="F580" i="6" s="1"/>
  <c r="E579" i="6"/>
  <c r="F579" i="6" s="1"/>
  <c r="D579" i="6"/>
  <c r="E578" i="6"/>
  <c r="F578" i="6" s="1"/>
  <c r="D578" i="6"/>
  <c r="E576" i="6"/>
  <c r="F576" i="6" s="1"/>
  <c r="D576" i="6"/>
  <c r="E575" i="6"/>
  <c r="F575" i="6" s="1"/>
  <c r="D575" i="6"/>
  <c r="E573" i="6"/>
  <c r="F573" i="6" s="1"/>
  <c r="D573" i="6"/>
  <c r="E572" i="6"/>
  <c r="F572" i="6" s="1"/>
  <c r="D572" i="6"/>
  <c r="E571" i="6"/>
  <c r="F571" i="6" s="1"/>
  <c r="D571" i="6"/>
  <c r="E570" i="6"/>
  <c r="F570" i="6" s="1"/>
  <c r="D570" i="6"/>
  <c r="E569" i="6"/>
  <c r="F569" i="6" s="1"/>
  <c r="D569" i="6"/>
  <c r="E568" i="6"/>
  <c r="F568" i="6" s="1"/>
  <c r="D568" i="6"/>
  <c r="C567" i="6"/>
  <c r="C564" i="6" s="1"/>
  <c r="E566" i="6"/>
  <c r="F566" i="6" s="1"/>
  <c r="D566" i="6"/>
  <c r="E565" i="6"/>
  <c r="F565" i="6" s="1"/>
  <c r="D565" i="6"/>
  <c r="E563" i="6"/>
  <c r="F563" i="6" s="1"/>
  <c r="D563" i="6"/>
  <c r="E562" i="6"/>
  <c r="F562" i="6" s="1"/>
  <c r="D562" i="6"/>
  <c r="E561" i="6"/>
  <c r="F561" i="6" s="1"/>
  <c r="D561" i="6"/>
  <c r="E560" i="6"/>
  <c r="F560" i="6" s="1"/>
  <c r="D560" i="6"/>
  <c r="E559" i="6"/>
  <c r="F559" i="6" s="1"/>
  <c r="D559" i="6"/>
  <c r="E558" i="6"/>
  <c r="F558" i="6" s="1"/>
  <c r="D558" i="6"/>
  <c r="C557" i="6"/>
  <c r="C554" i="6" s="1"/>
  <c r="E556" i="6"/>
  <c r="F556" i="6" s="1"/>
  <c r="D556" i="6"/>
  <c r="E555" i="6"/>
  <c r="F555" i="6" s="1"/>
  <c r="D555" i="6"/>
  <c r="E553" i="6"/>
  <c r="F553" i="6" s="1"/>
  <c r="D553" i="6"/>
  <c r="E552" i="6"/>
  <c r="F552" i="6" s="1"/>
  <c r="D552" i="6"/>
  <c r="E551" i="6"/>
  <c r="F551" i="6" s="1"/>
  <c r="D551" i="6"/>
  <c r="E550" i="6"/>
  <c r="F550" i="6" s="1"/>
  <c r="D550" i="6"/>
  <c r="E549" i="6"/>
  <c r="F549" i="6" s="1"/>
  <c r="D549" i="6"/>
  <c r="E548" i="6"/>
  <c r="F548" i="6" s="1"/>
  <c r="D548" i="6"/>
  <c r="C547" i="6"/>
  <c r="E547" i="6" s="1"/>
  <c r="F547" i="6" s="1"/>
  <c r="E546" i="6"/>
  <c r="F546" i="6" s="1"/>
  <c r="D546" i="6"/>
  <c r="F545" i="6"/>
  <c r="E545" i="6"/>
  <c r="D545" i="6"/>
  <c r="E541" i="6"/>
  <c r="F541" i="6" s="1"/>
  <c r="D541" i="6"/>
  <c r="E540" i="6"/>
  <c r="F540" i="6" s="1"/>
  <c r="D540" i="6"/>
  <c r="E539" i="6"/>
  <c r="F539" i="6" s="1"/>
  <c r="D539" i="6"/>
  <c r="E538" i="6"/>
  <c r="F538" i="6" s="1"/>
  <c r="D538" i="6"/>
  <c r="E537" i="6"/>
  <c r="F537" i="6" s="1"/>
  <c r="D537" i="6"/>
  <c r="C536" i="6"/>
  <c r="E536" i="6" s="1"/>
  <c r="F536" i="6" s="1"/>
  <c r="E535" i="6"/>
  <c r="F535" i="6" s="1"/>
  <c r="D535" i="6"/>
  <c r="E533" i="6"/>
  <c r="F533" i="6" s="1"/>
  <c r="D533" i="6"/>
  <c r="E532" i="6"/>
  <c r="F532" i="6" s="1"/>
  <c r="D532" i="6"/>
  <c r="C531" i="6"/>
  <c r="E531" i="6" s="1"/>
  <c r="F531" i="6" s="1"/>
  <c r="E530" i="6"/>
  <c r="F530" i="6" s="1"/>
  <c r="D530" i="6"/>
  <c r="E529" i="6"/>
  <c r="F529" i="6" s="1"/>
  <c r="D529" i="6"/>
  <c r="C528" i="6"/>
  <c r="E528" i="6" s="1"/>
  <c r="F528" i="6" s="1"/>
  <c r="E527" i="6"/>
  <c r="F527" i="6" s="1"/>
  <c r="D527" i="6"/>
  <c r="E526" i="6"/>
  <c r="F526" i="6" s="1"/>
  <c r="D526" i="6"/>
  <c r="E524" i="6"/>
  <c r="F524" i="6" s="1"/>
  <c r="D524" i="6"/>
  <c r="E523" i="6"/>
  <c r="F523" i="6" s="1"/>
  <c r="D523" i="6"/>
  <c r="E522" i="6"/>
  <c r="F522" i="6" s="1"/>
  <c r="D522" i="6"/>
  <c r="E521" i="6"/>
  <c r="F521" i="6" s="1"/>
  <c r="D521" i="6"/>
  <c r="E520" i="6"/>
  <c r="F520" i="6" s="1"/>
  <c r="D520" i="6"/>
  <c r="E519" i="6"/>
  <c r="F519" i="6" s="1"/>
  <c r="D519" i="6"/>
  <c r="C518" i="6"/>
  <c r="E518" i="6" s="1"/>
  <c r="F518" i="6" s="1"/>
  <c r="E517" i="6"/>
  <c r="F517" i="6" s="1"/>
  <c r="D517" i="6"/>
  <c r="C516" i="6"/>
  <c r="E516" i="6" s="1"/>
  <c r="F516" i="6" s="1"/>
  <c r="E514" i="6"/>
  <c r="F514" i="6" s="1"/>
  <c r="D514" i="6"/>
  <c r="E513" i="6"/>
  <c r="F513" i="6" s="1"/>
  <c r="D513" i="6"/>
  <c r="E512" i="6"/>
  <c r="F512" i="6" s="1"/>
  <c r="D512" i="6"/>
  <c r="E511" i="6"/>
  <c r="F511" i="6" s="1"/>
  <c r="D511" i="6"/>
  <c r="E510" i="6"/>
  <c r="F510" i="6" s="1"/>
  <c r="D510" i="6"/>
  <c r="E509" i="6"/>
  <c r="F509" i="6" s="1"/>
  <c r="D509" i="6"/>
  <c r="C508" i="6"/>
  <c r="D508" i="6" s="1"/>
  <c r="E507" i="6"/>
  <c r="F507" i="6" s="1"/>
  <c r="D507" i="6"/>
  <c r="E506" i="6"/>
  <c r="F506" i="6" s="1"/>
  <c r="D506" i="6"/>
  <c r="E504" i="6"/>
  <c r="F504" i="6" s="1"/>
  <c r="D504" i="6"/>
  <c r="E503" i="6"/>
  <c r="F503" i="6" s="1"/>
  <c r="D503" i="6"/>
  <c r="E502" i="6"/>
  <c r="F502" i="6" s="1"/>
  <c r="D502" i="6"/>
  <c r="E501" i="6"/>
  <c r="F501" i="6" s="1"/>
  <c r="D501" i="6"/>
  <c r="E500" i="6"/>
  <c r="F500" i="6" s="1"/>
  <c r="D500" i="6"/>
  <c r="E499" i="6"/>
  <c r="F499" i="6" s="1"/>
  <c r="D499" i="6"/>
  <c r="C498" i="6"/>
  <c r="E497" i="6"/>
  <c r="F497" i="6" s="1"/>
  <c r="D497" i="6"/>
  <c r="E496" i="6"/>
  <c r="F496" i="6" s="1"/>
  <c r="D496" i="6"/>
  <c r="C495" i="6"/>
  <c r="D495" i="6" s="1"/>
  <c r="E492" i="6"/>
  <c r="F492" i="6" s="1"/>
  <c r="D492" i="6"/>
  <c r="E491" i="6"/>
  <c r="F491" i="6" s="1"/>
  <c r="D491" i="6"/>
  <c r="E490" i="6"/>
  <c r="F490" i="6" s="1"/>
  <c r="D490" i="6"/>
  <c r="E489" i="6"/>
  <c r="F489" i="6" s="1"/>
  <c r="D489" i="6"/>
  <c r="E488" i="6"/>
  <c r="F488" i="6" s="1"/>
  <c r="D488" i="6"/>
  <c r="C487" i="6"/>
  <c r="C485" i="6" s="1"/>
  <c r="E486" i="6"/>
  <c r="F486" i="6" s="1"/>
  <c r="D486" i="6"/>
  <c r="E484" i="6"/>
  <c r="F484" i="6" s="1"/>
  <c r="D484" i="6"/>
  <c r="E483" i="6"/>
  <c r="F483" i="6" s="1"/>
  <c r="D483" i="6"/>
  <c r="E482" i="6"/>
  <c r="F482" i="6" s="1"/>
  <c r="D482" i="6"/>
  <c r="E481" i="6"/>
  <c r="F481" i="6" s="1"/>
  <c r="D481" i="6"/>
  <c r="E480" i="6"/>
  <c r="F480" i="6" s="1"/>
  <c r="D480" i="6"/>
  <c r="C479" i="6"/>
  <c r="E478" i="6"/>
  <c r="F478" i="6" s="1"/>
  <c r="D478" i="6"/>
  <c r="F477" i="6"/>
  <c r="E477" i="6"/>
  <c r="D477" i="6"/>
  <c r="E475" i="6"/>
  <c r="F475" i="6" s="1"/>
  <c r="D475" i="6"/>
  <c r="E474" i="6"/>
  <c r="F474" i="6" s="1"/>
  <c r="D474" i="6"/>
  <c r="E473" i="6"/>
  <c r="F473" i="6" s="1"/>
  <c r="D473" i="6"/>
  <c r="E472" i="6"/>
  <c r="F472" i="6" s="1"/>
  <c r="D472" i="6"/>
  <c r="E471" i="6"/>
  <c r="F471" i="6" s="1"/>
  <c r="D471" i="6"/>
  <c r="E470" i="6"/>
  <c r="F470" i="6" s="1"/>
  <c r="D470" i="6"/>
  <c r="C469" i="6"/>
  <c r="D469" i="6" s="1"/>
  <c r="E468" i="6"/>
  <c r="F468" i="6" s="1"/>
  <c r="D468" i="6"/>
  <c r="E467" i="6"/>
  <c r="F467" i="6" s="1"/>
  <c r="D467" i="6"/>
  <c r="E465" i="6"/>
  <c r="F465" i="6" s="1"/>
  <c r="D465" i="6"/>
  <c r="E464" i="6"/>
  <c r="F464" i="6" s="1"/>
  <c r="D464" i="6"/>
  <c r="E463" i="6"/>
  <c r="F463" i="6" s="1"/>
  <c r="D463" i="6"/>
  <c r="E462" i="6"/>
  <c r="F462" i="6" s="1"/>
  <c r="D462" i="6"/>
  <c r="E461" i="6"/>
  <c r="F461" i="6" s="1"/>
  <c r="D461" i="6"/>
  <c r="E460" i="6"/>
  <c r="F460" i="6" s="1"/>
  <c r="D460" i="6"/>
  <c r="C459" i="6"/>
  <c r="D459" i="6" s="1"/>
  <c r="E458" i="6"/>
  <c r="F458" i="6" s="1"/>
  <c r="D458" i="6"/>
  <c r="E457" i="6"/>
  <c r="F457" i="6" s="1"/>
  <c r="D457" i="6"/>
  <c r="E455" i="6"/>
  <c r="F455" i="6" s="1"/>
  <c r="D455" i="6"/>
  <c r="E454" i="6"/>
  <c r="F454" i="6" s="1"/>
  <c r="D454" i="6"/>
  <c r="E453" i="6"/>
  <c r="F453" i="6" s="1"/>
  <c r="D453" i="6"/>
  <c r="E452" i="6"/>
  <c r="F452" i="6" s="1"/>
  <c r="D452" i="6"/>
  <c r="E451" i="6"/>
  <c r="F451" i="6" s="1"/>
  <c r="D451" i="6"/>
  <c r="E450" i="6"/>
  <c r="F450" i="6" s="1"/>
  <c r="D450" i="6"/>
  <c r="C449" i="6"/>
  <c r="C446" i="6" s="1"/>
  <c r="E448" i="6"/>
  <c r="F448" i="6" s="1"/>
  <c r="D448" i="6"/>
  <c r="E447" i="6"/>
  <c r="F447" i="6" s="1"/>
  <c r="D447" i="6"/>
  <c r="E443" i="6"/>
  <c r="F443" i="6" s="1"/>
  <c r="D443" i="6"/>
  <c r="E442" i="6"/>
  <c r="F442" i="6" s="1"/>
  <c r="D442" i="6"/>
  <c r="E441" i="6"/>
  <c r="F441" i="6" s="1"/>
  <c r="D441" i="6"/>
  <c r="E440" i="6"/>
  <c r="F440" i="6" s="1"/>
  <c r="D440" i="6"/>
  <c r="E439" i="6"/>
  <c r="F439" i="6" s="1"/>
  <c r="D439" i="6"/>
  <c r="C438" i="6"/>
  <c r="C436" i="6" s="1"/>
  <c r="E437" i="6"/>
  <c r="F437" i="6" s="1"/>
  <c r="D437" i="6"/>
  <c r="E435" i="6"/>
  <c r="F435" i="6" s="1"/>
  <c r="D435" i="6"/>
  <c r="E434" i="6"/>
  <c r="F434" i="6" s="1"/>
  <c r="D434" i="6"/>
  <c r="E433" i="6"/>
  <c r="F433" i="6" s="1"/>
  <c r="D433" i="6"/>
  <c r="E432" i="6"/>
  <c r="F432" i="6" s="1"/>
  <c r="D432" i="6"/>
  <c r="E431" i="6"/>
  <c r="F431" i="6" s="1"/>
  <c r="D431" i="6"/>
  <c r="C430" i="6"/>
  <c r="D430" i="6" s="1"/>
  <c r="E429" i="6"/>
  <c r="F429" i="6" s="1"/>
  <c r="D429" i="6"/>
  <c r="E428" i="6"/>
  <c r="F428" i="6" s="1"/>
  <c r="D428" i="6"/>
  <c r="E426" i="6"/>
  <c r="F426" i="6" s="1"/>
  <c r="D426" i="6"/>
  <c r="E425" i="6"/>
  <c r="F425" i="6" s="1"/>
  <c r="D425" i="6"/>
  <c r="E424" i="6"/>
  <c r="F424" i="6" s="1"/>
  <c r="D424" i="6"/>
  <c r="E423" i="6"/>
  <c r="F423" i="6" s="1"/>
  <c r="D423" i="6"/>
  <c r="E422" i="6"/>
  <c r="F422" i="6" s="1"/>
  <c r="D422" i="6"/>
  <c r="E421" i="6"/>
  <c r="F421" i="6" s="1"/>
  <c r="D421" i="6"/>
  <c r="C420" i="6"/>
  <c r="E420" i="6" s="1"/>
  <c r="F420" i="6" s="1"/>
  <c r="E419" i="6"/>
  <c r="F419" i="6" s="1"/>
  <c r="D419" i="6"/>
  <c r="E418" i="6"/>
  <c r="F418" i="6" s="1"/>
  <c r="D418" i="6"/>
  <c r="E416" i="6"/>
  <c r="F416" i="6" s="1"/>
  <c r="D416" i="6"/>
  <c r="E415" i="6"/>
  <c r="F415" i="6" s="1"/>
  <c r="D415" i="6"/>
  <c r="E414" i="6"/>
  <c r="F414" i="6" s="1"/>
  <c r="D414" i="6"/>
  <c r="E413" i="6"/>
  <c r="F413" i="6" s="1"/>
  <c r="D413" i="6"/>
  <c r="E412" i="6"/>
  <c r="F412" i="6" s="1"/>
  <c r="D412" i="6"/>
  <c r="E411" i="6"/>
  <c r="F411" i="6" s="1"/>
  <c r="D411" i="6"/>
  <c r="E410" i="6"/>
  <c r="F410" i="6" s="1"/>
  <c r="C410" i="6"/>
  <c r="D410" i="6" s="1"/>
  <c r="E409" i="6"/>
  <c r="F409" i="6" s="1"/>
  <c r="D409" i="6"/>
  <c r="E408" i="6"/>
  <c r="F408" i="6" s="1"/>
  <c r="D408" i="6"/>
  <c r="E406" i="6"/>
  <c r="F406" i="6" s="1"/>
  <c r="D406" i="6"/>
  <c r="E405" i="6"/>
  <c r="F405" i="6" s="1"/>
  <c r="D405" i="6"/>
  <c r="E404" i="6"/>
  <c r="F404" i="6" s="1"/>
  <c r="D404" i="6"/>
  <c r="E403" i="6"/>
  <c r="F403" i="6" s="1"/>
  <c r="D403" i="6"/>
  <c r="E402" i="6"/>
  <c r="F402" i="6" s="1"/>
  <c r="D402" i="6"/>
  <c r="E401" i="6"/>
  <c r="F401" i="6" s="1"/>
  <c r="D401" i="6"/>
  <c r="C400" i="6"/>
  <c r="E399" i="6"/>
  <c r="F399" i="6" s="1"/>
  <c r="D399" i="6"/>
  <c r="E398" i="6"/>
  <c r="F398" i="6" s="1"/>
  <c r="D398" i="6"/>
  <c r="E394" i="6"/>
  <c r="F394" i="6" s="1"/>
  <c r="D394" i="6"/>
  <c r="E393" i="6"/>
  <c r="F393" i="6" s="1"/>
  <c r="D393" i="6"/>
  <c r="E392" i="6"/>
  <c r="F392" i="6" s="1"/>
  <c r="D392" i="6"/>
  <c r="E391" i="6"/>
  <c r="F391" i="6" s="1"/>
  <c r="D391" i="6"/>
  <c r="E390" i="6"/>
  <c r="F390" i="6" s="1"/>
  <c r="D390" i="6"/>
  <c r="C389" i="6"/>
  <c r="D389" i="6" s="1"/>
  <c r="E388" i="6"/>
  <c r="F388" i="6" s="1"/>
  <c r="D388" i="6"/>
  <c r="E386" i="6"/>
  <c r="F386" i="6" s="1"/>
  <c r="D386" i="6"/>
  <c r="E385" i="6"/>
  <c r="F385" i="6" s="1"/>
  <c r="D385" i="6"/>
  <c r="E384" i="6"/>
  <c r="F384" i="6" s="1"/>
  <c r="D384" i="6"/>
  <c r="E383" i="6"/>
  <c r="F383" i="6" s="1"/>
  <c r="D383" i="6"/>
  <c r="E382" i="6"/>
  <c r="F382" i="6" s="1"/>
  <c r="D382" i="6"/>
  <c r="C381" i="6"/>
  <c r="C378" i="6" s="1"/>
  <c r="E380" i="6"/>
  <c r="F380" i="6" s="1"/>
  <c r="D380" i="6"/>
  <c r="E379" i="6"/>
  <c r="F379" i="6" s="1"/>
  <c r="D379" i="6"/>
  <c r="E377" i="6"/>
  <c r="F377" i="6" s="1"/>
  <c r="D377" i="6"/>
  <c r="E376" i="6"/>
  <c r="F376" i="6" s="1"/>
  <c r="D376" i="6"/>
  <c r="F375" i="6"/>
  <c r="E375" i="6"/>
  <c r="D375" i="6"/>
  <c r="E374" i="6"/>
  <c r="F374" i="6" s="1"/>
  <c r="D374" i="6"/>
  <c r="E373" i="6"/>
  <c r="F373" i="6" s="1"/>
  <c r="D373" i="6"/>
  <c r="E372" i="6"/>
  <c r="F372" i="6" s="1"/>
  <c r="D372" i="6"/>
  <c r="C371" i="6"/>
  <c r="D371" i="6" s="1"/>
  <c r="E370" i="6"/>
  <c r="F370" i="6" s="1"/>
  <c r="D370" i="6"/>
  <c r="C369" i="6"/>
  <c r="E369" i="6" s="1"/>
  <c r="F369" i="6" s="1"/>
  <c r="E367" i="6"/>
  <c r="F367" i="6" s="1"/>
  <c r="D367" i="6"/>
  <c r="E366" i="6"/>
  <c r="F366" i="6" s="1"/>
  <c r="D366" i="6"/>
  <c r="E365" i="6"/>
  <c r="F365" i="6" s="1"/>
  <c r="D365" i="6"/>
  <c r="E364" i="6"/>
  <c r="F364" i="6" s="1"/>
  <c r="D364" i="6"/>
  <c r="E363" i="6"/>
  <c r="F363" i="6" s="1"/>
  <c r="D363" i="6"/>
  <c r="E362" i="6"/>
  <c r="F362" i="6" s="1"/>
  <c r="D362" i="6"/>
  <c r="C361" i="6"/>
  <c r="E360" i="6"/>
  <c r="F360" i="6" s="1"/>
  <c r="D360" i="6"/>
  <c r="E359" i="6"/>
  <c r="F359" i="6" s="1"/>
  <c r="D359" i="6"/>
  <c r="E357" i="6"/>
  <c r="F357" i="6" s="1"/>
  <c r="D357" i="6"/>
  <c r="E356" i="6"/>
  <c r="F356" i="6" s="1"/>
  <c r="D356" i="6"/>
  <c r="E355" i="6"/>
  <c r="F355" i="6" s="1"/>
  <c r="D355" i="6"/>
  <c r="E354" i="6"/>
  <c r="F354" i="6" s="1"/>
  <c r="D354" i="6"/>
  <c r="E353" i="6"/>
  <c r="F353" i="6" s="1"/>
  <c r="D353" i="6"/>
  <c r="E352" i="6"/>
  <c r="F352" i="6" s="1"/>
  <c r="D352" i="6"/>
  <c r="C351" i="6"/>
  <c r="E351" i="6" s="1"/>
  <c r="F351" i="6" s="1"/>
  <c r="E350" i="6"/>
  <c r="F350" i="6" s="1"/>
  <c r="D350" i="6"/>
  <c r="E349" i="6"/>
  <c r="F349" i="6" s="1"/>
  <c r="D349" i="6"/>
  <c r="E345" i="6"/>
  <c r="F345" i="6" s="1"/>
  <c r="D345" i="6"/>
  <c r="E344" i="6"/>
  <c r="F344" i="6" s="1"/>
  <c r="D344" i="6"/>
  <c r="E343" i="6"/>
  <c r="F343" i="6" s="1"/>
  <c r="D343" i="6"/>
  <c r="E342" i="6"/>
  <c r="F342" i="6" s="1"/>
  <c r="D342" i="6"/>
  <c r="E341" i="6"/>
  <c r="F341" i="6" s="1"/>
  <c r="D341" i="6"/>
  <c r="C340" i="6"/>
  <c r="E340" i="6" s="1"/>
  <c r="F340" i="6" s="1"/>
  <c r="E339" i="6"/>
  <c r="F339" i="6" s="1"/>
  <c r="D339" i="6"/>
  <c r="E337" i="6"/>
  <c r="F337" i="6" s="1"/>
  <c r="D337" i="6"/>
  <c r="E336" i="6"/>
  <c r="F336" i="6" s="1"/>
  <c r="D336" i="6"/>
  <c r="E335" i="6"/>
  <c r="F335" i="6" s="1"/>
  <c r="D335" i="6"/>
  <c r="E334" i="6"/>
  <c r="F334" i="6" s="1"/>
  <c r="D334" i="6"/>
  <c r="E333" i="6"/>
  <c r="F333" i="6" s="1"/>
  <c r="D333" i="6"/>
  <c r="C332" i="6"/>
  <c r="E332" i="6" s="1"/>
  <c r="F332" i="6" s="1"/>
  <c r="E331" i="6"/>
  <c r="F331" i="6" s="1"/>
  <c r="D331" i="6"/>
  <c r="E330" i="6"/>
  <c r="F330" i="6" s="1"/>
  <c r="D330" i="6"/>
  <c r="E328" i="6"/>
  <c r="F328" i="6" s="1"/>
  <c r="D328" i="6"/>
  <c r="E327" i="6"/>
  <c r="F327" i="6" s="1"/>
  <c r="D327" i="6"/>
  <c r="E326" i="6"/>
  <c r="F326" i="6" s="1"/>
  <c r="D326" i="6"/>
  <c r="E325" i="6"/>
  <c r="F325" i="6" s="1"/>
  <c r="D325" i="6"/>
  <c r="E324" i="6"/>
  <c r="F324" i="6" s="1"/>
  <c r="D324" i="6"/>
  <c r="E323" i="6"/>
  <c r="F323" i="6" s="1"/>
  <c r="D323" i="6"/>
  <c r="C322" i="6"/>
  <c r="E322" i="6" s="1"/>
  <c r="F322" i="6" s="1"/>
  <c r="E321" i="6"/>
  <c r="F321" i="6" s="1"/>
  <c r="D321" i="6"/>
  <c r="E320" i="6"/>
  <c r="F320" i="6" s="1"/>
  <c r="D320" i="6"/>
  <c r="E318" i="6"/>
  <c r="F318" i="6" s="1"/>
  <c r="D318" i="6"/>
  <c r="E317" i="6"/>
  <c r="F317" i="6" s="1"/>
  <c r="D317" i="6"/>
  <c r="E316" i="6"/>
  <c r="F316" i="6" s="1"/>
  <c r="D316" i="6"/>
  <c r="E315" i="6"/>
  <c r="F315" i="6" s="1"/>
  <c r="D315" i="6"/>
  <c r="E314" i="6"/>
  <c r="F314" i="6" s="1"/>
  <c r="D314" i="6"/>
  <c r="E313" i="6"/>
  <c r="F313" i="6" s="1"/>
  <c r="D313" i="6"/>
  <c r="C312" i="6"/>
  <c r="C309" i="6" s="1"/>
  <c r="E311" i="6"/>
  <c r="F311" i="6" s="1"/>
  <c r="D311" i="6"/>
  <c r="E310" i="6"/>
  <c r="F310" i="6" s="1"/>
  <c r="D310" i="6"/>
  <c r="E308" i="6"/>
  <c r="F308" i="6" s="1"/>
  <c r="D308" i="6"/>
  <c r="E307" i="6"/>
  <c r="F307" i="6" s="1"/>
  <c r="D307" i="6"/>
  <c r="E306" i="6"/>
  <c r="F306" i="6" s="1"/>
  <c r="D306" i="6"/>
  <c r="E305" i="6"/>
  <c r="F305" i="6" s="1"/>
  <c r="D305" i="6"/>
  <c r="E304" i="6"/>
  <c r="F304" i="6" s="1"/>
  <c r="D304" i="6"/>
  <c r="E303" i="6"/>
  <c r="F303" i="6" s="1"/>
  <c r="D303" i="6"/>
  <c r="C302" i="6"/>
  <c r="E302" i="6" s="1"/>
  <c r="F302" i="6" s="1"/>
  <c r="E301" i="6"/>
  <c r="F301" i="6" s="1"/>
  <c r="D301" i="6"/>
  <c r="E300" i="6"/>
  <c r="F300" i="6" s="1"/>
  <c r="D300" i="6"/>
  <c r="E296" i="6"/>
  <c r="F296" i="6" s="1"/>
  <c r="D296" i="6"/>
  <c r="E295" i="6"/>
  <c r="F295" i="6" s="1"/>
  <c r="D295" i="6"/>
  <c r="E294" i="6"/>
  <c r="F294" i="6" s="1"/>
  <c r="D294" i="6"/>
  <c r="E293" i="6"/>
  <c r="F293" i="6" s="1"/>
  <c r="D293" i="6"/>
  <c r="E292" i="6"/>
  <c r="F292" i="6" s="1"/>
  <c r="D292" i="6"/>
  <c r="C291" i="6"/>
  <c r="D291" i="6" s="1"/>
  <c r="E290" i="6"/>
  <c r="F290" i="6" s="1"/>
  <c r="D290" i="6"/>
  <c r="E288" i="6"/>
  <c r="F288" i="6" s="1"/>
  <c r="D288" i="6"/>
  <c r="E287" i="6"/>
  <c r="F287" i="6" s="1"/>
  <c r="D287" i="6"/>
  <c r="E286" i="6"/>
  <c r="F286" i="6" s="1"/>
  <c r="D286" i="6"/>
  <c r="E285" i="6"/>
  <c r="F285" i="6" s="1"/>
  <c r="D285" i="6"/>
  <c r="E284" i="6"/>
  <c r="F284" i="6" s="1"/>
  <c r="D284" i="6"/>
  <c r="C283" i="6"/>
  <c r="E283" i="6" s="1"/>
  <c r="F283" i="6" s="1"/>
  <c r="E282" i="6"/>
  <c r="F282" i="6" s="1"/>
  <c r="D282" i="6"/>
  <c r="E281" i="6"/>
  <c r="F281" i="6" s="1"/>
  <c r="D281" i="6"/>
  <c r="E278" i="6"/>
  <c r="F278" i="6" s="1"/>
  <c r="D278" i="6"/>
  <c r="E277" i="6"/>
  <c r="F277" i="6" s="1"/>
  <c r="D277" i="6"/>
  <c r="E275" i="6"/>
  <c r="F275" i="6" s="1"/>
  <c r="D275" i="6"/>
  <c r="E274" i="6"/>
  <c r="F274" i="6" s="1"/>
  <c r="D274" i="6"/>
  <c r="E272" i="6"/>
  <c r="F272" i="6" s="1"/>
  <c r="D272" i="6"/>
  <c r="E271" i="6"/>
  <c r="F271" i="6" s="1"/>
  <c r="D271" i="6"/>
  <c r="E269" i="6"/>
  <c r="F269" i="6" s="1"/>
  <c r="D269" i="6"/>
  <c r="E268" i="6"/>
  <c r="F268" i="6" s="1"/>
  <c r="D268" i="6"/>
  <c r="E267" i="6"/>
  <c r="F267" i="6" s="1"/>
  <c r="D267" i="6"/>
  <c r="E266" i="6"/>
  <c r="F266" i="6" s="1"/>
  <c r="D266" i="6"/>
  <c r="E265" i="6"/>
  <c r="F265" i="6" s="1"/>
  <c r="D265" i="6"/>
  <c r="E264" i="6"/>
  <c r="F264" i="6" s="1"/>
  <c r="D264" i="6"/>
  <c r="C263" i="6"/>
  <c r="D263" i="6" s="1"/>
  <c r="E262" i="6"/>
  <c r="F262" i="6" s="1"/>
  <c r="D262" i="6"/>
  <c r="E261" i="6"/>
  <c r="F261" i="6" s="1"/>
  <c r="D261" i="6"/>
  <c r="C260" i="6"/>
  <c r="D260" i="6" s="1"/>
  <c r="E259" i="6"/>
  <c r="F259" i="6" s="1"/>
  <c r="D259" i="6"/>
  <c r="E258" i="6"/>
  <c r="F258" i="6" s="1"/>
  <c r="D258" i="6"/>
  <c r="E257" i="6"/>
  <c r="F257" i="6" s="1"/>
  <c r="D257" i="6"/>
  <c r="E256" i="6"/>
  <c r="F256" i="6" s="1"/>
  <c r="D256" i="6"/>
  <c r="E255" i="6"/>
  <c r="F255" i="6" s="1"/>
  <c r="D255" i="6"/>
  <c r="E254" i="6"/>
  <c r="F254" i="6" s="1"/>
  <c r="D254" i="6"/>
  <c r="C253" i="6"/>
  <c r="C250" i="6" s="1"/>
  <c r="E252" i="6"/>
  <c r="F252" i="6" s="1"/>
  <c r="D252" i="6"/>
  <c r="E251" i="6"/>
  <c r="F251" i="6" s="1"/>
  <c r="D251" i="6"/>
  <c r="E247" i="6"/>
  <c r="F247" i="6" s="1"/>
  <c r="D247" i="6"/>
  <c r="E246" i="6"/>
  <c r="F246" i="6" s="1"/>
  <c r="D246" i="6"/>
  <c r="E245" i="6"/>
  <c r="F245" i="6" s="1"/>
  <c r="D245" i="6"/>
  <c r="E244" i="6"/>
  <c r="F244" i="6" s="1"/>
  <c r="D244" i="6"/>
  <c r="E243" i="6"/>
  <c r="F243" i="6" s="1"/>
  <c r="D243" i="6"/>
  <c r="C242" i="6"/>
  <c r="C240" i="6" s="1"/>
  <c r="E241" i="6"/>
  <c r="F241" i="6" s="1"/>
  <c r="D241" i="6"/>
  <c r="C239" i="6"/>
  <c r="D239" i="6" s="1"/>
  <c r="E238" i="6"/>
  <c r="F238" i="6" s="1"/>
  <c r="D238" i="6"/>
  <c r="E237" i="6"/>
  <c r="F237" i="6" s="1"/>
  <c r="D237" i="6"/>
  <c r="E236" i="6"/>
  <c r="F236" i="6" s="1"/>
  <c r="D236" i="6"/>
  <c r="E235" i="6"/>
  <c r="F235" i="6" s="1"/>
  <c r="D235" i="6"/>
  <c r="E233" i="6"/>
  <c r="F233" i="6" s="1"/>
  <c r="D233" i="6"/>
  <c r="E232" i="6"/>
  <c r="F232" i="6" s="1"/>
  <c r="D232" i="6"/>
  <c r="E230" i="6"/>
  <c r="F230" i="6" s="1"/>
  <c r="D230" i="6"/>
  <c r="E229" i="6"/>
  <c r="F229" i="6" s="1"/>
  <c r="D229" i="6"/>
  <c r="E228" i="6"/>
  <c r="F228" i="6" s="1"/>
  <c r="D228" i="6"/>
  <c r="E227" i="6"/>
  <c r="F227" i="6" s="1"/>
  <c r="D227" i="6"/>
  <c r="E226" i="6"/>
  <c r="F226" i="6" s="1"/>
  <c r="D226" i="6"/>
  <c r="E225" i="6"/>
  <c r="F225" i="6" s="1"/>
  <c r="D225" i="6"/>
  <c r="C224" i="6"/>
  <c r="E223" i="6"/>
  <c r="F223" i="6" s="1"/>
  <c r="D223" i="6"/>
  <c r="E222" i="6"/>
  <c r="F222" i="6" s="1"/>
  <c r="D222" i="6"/>
  <c r="E220" i="6"/>
  <c r="F220" i="6" s="1"/>
  <c r="D220" i="6"/>
  <c r="F219" i="6"/>
  <c r="E219" i="6"/>
  <c r="D219" i="6"/>
  <c r="E218" i="6"/>
  <c r="F218" i="6" s="1"/>
  <c r="D218" i="6"/>
  <c r="E217" i="6"/>
  <c r="F217" i="6" s="1"/>
  <c r="D217" i="6"/>
  <c r="E216" i="6"/>
  <c r="F216" i="6" s="1"/>
  <c r="D216" i="6"/>
  <c r="E215" i="6"/>
  <c r="F215" i="6" s="1"/>
  <c r="D215" i="6"/>
  <c r="C214" i="6"/>
  <c r="E214" i="6" s="1"/>
  <c r="F214" i="6" s="1"/>
  <c r="F213" i="6"/>
  <c r="E213" i="6"/>
  <c r="D213" i="6"/>
  <c r="E212" i="6"/>
  <c r="F212" i="6" s="1"/>
  <c r="D212" i="6"/>
  <c r="C211" i="6"/>
  <c r="E211" i="6" s="1"/>
  <c r="F211" i="6" s="1"/>
  <c r="E210" i="6"/>
  <c r="F210" i="6" s="1"/>
  <c r="D210" i="6"/>
  <c r="E209" i="6"/>
  <c r="F209" i="6" s="1"/>
  <c r="D209" i="6"/>
  <c r="E208" i="6"/>
  <c r="F208" i="6" s="1"/>
  <c r="D208" i="6"/>
  <c r="E207" i="6"/>
  <c r="F207" i="6" s="1"/>
  <c r="D207" i="6"/>
  <c r="E206" i="6"/>
  <c r="F206" i="6" s="1"/>
  <c r="D206" i="6"/>
  <c r="E205" i="6"/>
  <c r="F205" i="6" s="1"/>
  <c r="D205" i="6"/>
  <c r="C204" i="6"/>
  <c r="E203" i="6"/>
  <c r="F203" i="6" s="1"/>
  <c r="D203" i="6"/>
  <c r="E202" i="6"/>
  <c r="F202" i="6" s="1"/>
  <c r="D202" i="6"/>
  <c r="E198" i="6"/>
  <c r="F198" i="6" s="1"/>
  <c r="D198" i="6"/>
  <c r="E197" i="6"/>
  <c r="F197" i="6" s="1"/>
  <c r="D197" i="6"/>
  <c r="E196" i="6"/>
  <c r="F196" i="6" s="1"/>
  <c r="D196" i="6"/>
  <c r="E195" i="6"/>
  <c r="F195" i="6" s="1"/>
  <c r="D195" i="6"/>
  <c r="E194" i="6"/>
  <c r="F194" i="6" s="1"/>
  <c r="D194" i="6"/>
  <c r="C193" i="6"/>
  <c r="C191" i="6" s="1"/>
  <c r="E192" i="6"/>
  <c r="F192" i="6" s="1"/>
  <c r="D192" i="6"/>
  <c r="E190" i="6"/>
  <c r="F190" i="6" s="1"/>
  <c r="D190" i="6"/>
  <c r="E189" i="6"/>
  <c r="F189" i="6" s="1"/>
  <c r="D189" i="6"/>
  <c r="E188" i="6"/>
  <c r="F188" i="6" s="1"/>
  <c r="D188" i="6"/>
  <c r="E187" i="6"/>
  <c r="F187" i="6" s="1"/>
  <c r="D187" i="6"/>
  <c r="E186" i="6"/>
  <c r="F186" i="6" s="1"/>
  <c r="D186" i="6"/>
  <c r="C185" i="6"/>
  <c r="E185" i="6" s="1"/>
  <c r="F185" i="6" s="1"/>
  <c r="E184" i="6"/>
  <c r="F184" i="6" s="1"/>
  <c r="D184" i="6"/>
  <c r="E183" i="6"/>
  <c r="F183" i="6" s="1"/>
  <c r="D183" i="6"/>
  <c r="C182" i="6"/>
  <c r="D182" i="6" s="1"/>
  <c r="E181" i="6"/>
  <c r="F181" i="6" s="1"/>
  <c r="D181" i="6"/>
  <c r="E180" i="6"/>
  <c r="F180" i="6" s="1"/>
  <c r="D180" i="6"/>
  <c r="E179" i="6"/>
  <c r="F179" i="6" s="1"/>
  <c r="D179" i="6"/>
  <c r="E178" i="6"/>
  <c r="F178" i="6" s="1"/>
  <c r="D178" i="6"/>
  <c r="E177" i="6"/>
  <c r="F177" i="6" s="1"/>
  <c r="D177" i="6"/>
  <c r="E176" i="6"/>
  <c r="F176" i="6" s="1"/>
  <c r="D176" i="6"/>
  <c r="C175" i="6"/>
  <c r="E175" i="6" s="1"/>
  <c r="F175" i="6" s="1"/>
  <c r="E174" i="6"/>
  <c r="F174" i="6" s="1"/>
  <c r="D174" i="6"/>
  <c r="E173" i="6"/>
  <c r="F173" i="6" s="1"/>
  <c r="D173" i="6"/>
  <c r="E171" i="6"/>
  <c r="F171" i="6" s="1"/>
  <c r="D171" i="6"/>
  <c r="E170" i="6"/>
  <c r="F170" i="6" s="1"/>
  <c r="D170" i="6"/>
  <c r="E169" i="6"/>
  <c r="F169" i="6" s="1"/>
  <c r="D169" i="6"/>
  <c r="E168" i="6"/>
  <c r="F168" i="6" s="1"/>
  <c r="D168" i="6"/>
  <c r="E167" i="6"/>
  <c r="F167" i="6" s="1"/>
  <c r="D167" i="6"/>
  <c r="E166" i="6"/>
  <c r="F166" i="6" s="1"/>
  <c r="D166" i="6"/>
  <c r="C165" i="6"/>
  <c r="E165" i="6" s="1"/>
  <c r="F165" i="6" s="1"/>
  <c r="E164" i="6"/>
  <c r="F164" i="6" s="1"/>
  <c r="D164" i="6"/>
  <c r="E163" i="6"/>
  <c r="F163" i="6" s="1"/>
  <c r="D163" i="6"/>
  <c r="E161" i="6"/>
  <c r="F161" i="6" s="1"/>
  <c r="D161" i="6"/>
  <c r="E160" i="6"/>
  <c r="F160" i="6" s="1"/>
  <c r="D160" i="6"/>
  <c r="E159" i="6"/>
  <c r="F159" i="6" s="1"/>
  <c r="D159" i="6"/>
  <c r="E158" i="6"/>
  <c r="F158" i="6" s="1"/>
  <c r="D158" i="6"/>
  <c r="E157" i="6"/>
  <c r="F157" i="6" s="1"/>
  <c r="D157" i="6"/>
  <c r="E156" i="6"/>
  <c r="F156" i="6" s="1"/>
  <c r="D156" i="6"/>
  <c r="D155" i="6"/>
  <c r="C155" i="6"/>
  <c r="C152" i="6" s="1"/>
  <c r="E154" i="6"/>
  <c r="F154" i="6" s="1"/>
  <c r="D154" i="6"/>
  <c r="E153" i="6"/>
  <c r="F153" i="6" s="1"/>
  <c r="D153" i="6"/>
  <c r="E149" i="6"/>
  <c r="F149" i="6" s="1"/>
  <c r="D149" i="6"/>
  <c r="E148" i="6"/>
  <c r="F148" i="6" s="1"/>
  <c r="D148" i="6"/>
  <c r="E147" i="6"/>
  <c r="F147" i="6" s="1"/>
  <c r="D147" i="6"/>
  <c r="E146" i="6"/>
  <c r="F146" i="6" s="1"/>
  <c r="D146" i="6"/>
  <c r="E145" i="6"/>
  <c r="F145" i="6" s="1"/>
  <c r="D145" i="6"/>
  <c r="C144" i="6"/>
  <c r="E144" i="6" s="1"/>
  <c r="F144" i="6" s="1"/>
  <c r="E143" i="6"/>
  <c r="F143" i="6" s="1"/>
  <c r="D143" i="6"/>
  <c r="E141" i="6"/>
  <c r="F141" i="6" s="1"/>
  <c r="D141" i="6"/>
  <c r="E140" i="6"/>
  <c r="F140" i="6" s="1"/>
  <c r="D140" i="6"/>
  <c r="E139" i="6"/>
  <c r="F139" i="6" s="1"/>
  <c r="D139" i="6"/>
  <c r="E138" i="6"/>
  <c r="F138" i="6" s="1"/>
  <c r="D138" i="6"/>
  <c r="E137" i="6"/>
  <c r="F137" i="6" s="1"/>
  <c r="D137" i="6"/>
  <c r="E136" i="6"/>
  <c r="F136" i="6" s="1"/>
  <c r="C136" i="6"/>
  <c r="D136" i="6" s="1"/>
  <c r="E135" i="6"/>
  <c r="F135" i="6" s="1"/>
  <c r="D135" i="6"/>
  <c r="E134" i="6"/>
  <c r="F134" i="6" s="1"/>
  <c r="D134" i="6"/>
  <c r="E132" i="6"/>
  <c r="F132" i="6" s="1"/>
  <c r="D132" i="6"/>
  <c r="E131" i="6"/>
  <c r="F131" i="6" s="1"/>
  <c r="D131" i="6"/>
  <c r="E130" i="6"/>
  <c r="F130" i="6" s="1"/>
  <c r="D130" i="6"/>
  <c r="E129" i="6"/>
  <c r="F129" i="6" s="1"/>
  <c r="D129" i="6"/>
  <c r="E128" i="6"/>
  <c r="F128" i="6" s="1"/>
  <c r="D128" i="6"/>
  <c r="E127" i="6"/>
  <c r="F127" i="6" s="1"/>
  <c r="D127" i="6"/>
  <c r="C126" i="6"/>
  <c r="D126" i="6" s="1"/>
  <c r="E125" i="6"/>
  <c r="F125" i="6" s="1"/>
  <c r="D125" i="6"/>
  <c r="E124" i="6"/>
  <c r="F124" i="6" s="1"/>
  <c r="D124" i="6"/>
  <c r="E122" i="6"/>
  <c r="F122" i="6" s="1"/>
  <c r="D122" i="6"/>
  <c r="E121" i="6"/>
  <c r="F121" i="6" s="1"/>
  <c r="D121" i="6"/>
  <c r="E120" i="6"/>
  <c r="F120" i="6" s="1"/>
  <c r="D120" i="6"/>
  <c r="E119" i="6"/>
  <c r="F119" i="6" s="1"/>
  <c r="D119" i="6"/>
  <c r="E118" i="6"/>
  <c r="F118" i="6" s="1"/>
  <c r="D118" i="6"/>
  <c r="E117" i="6"/>
  <c r="F117" i="6" s="1"/>
  <c r="D117" i="6"/>
  <c r="C116" i="6"/>
  <c r="E116" i="6" s="1"/>
  <c r="F116" i="6" s="1"/>
  <c r="E115" i="6"/>
  <c r="F115" i="6" s="1"/>
  <c r="D115" i="6"/>
  <c r="E114" i="6"/>
  <c r="F114" i="6" s="1"/>
  <c r="D114" i="6"/>
  <c r="E112" i="6"/>
  <c r="F112" i="6" s="1"/>
  <c r="D112" i="6"/>
  <c r="E111" i="6"/>
  <c r="F111" i="6" s="1"/>
  <c r="D111" i="6"/>
  <c r="E110" i="6"/>
  <c r="F110" i="6" s="1"/>
  <c r="D110" i="6"/>
  <c r="E109" i="6"/>
  <c r="F109" i="6" s="1"/>
  <c r="D109" i="6"/>
  <c r="E108" i="6"/>
  <c r="F108" i="6" s="1"/>
  <c r="D108" i="6"/>
  <c r="E107" i="6"/>
  <c r="F107" i="6" s="1"/>
  <c r="D107" i="6"/>
  <c r="C106" i="6"/>
  <c r="E106" i="6" s="1"/>
  <c r="F106" i="6" s="1"/>
  <c r="E105" i="6"/>
  <c r="F105" i="6" s="1"/>
  <c r="D105" i="6"/>
  <c r="E104" i="6"/>
  <c r="F104" i="6" s="1"/>
  <c r="D104" i="6"/>
  <c r="E100" i="6"/>
  <c r="F100" i="6" s="1"/>
  <c r="D100" i="6"/>
  <c r="E99" i="6"/>
  <c r="F99" i="6" s="1"/>
  <c r="D99" i="6"/>
  <c r="E98" i="6"/>
  <c r="F98" i="6" s="1"/>
  <c r="D98" i="6"/>
  <c r="E97" i="6"/>
  <c r="F97" i="6" s="1"/>
  <c r="D97" i="6"/>
  <c r="E96" i="6"/>
  <c r="F96" i="6" s="1"/>
  <c r="D96" i="6"/>
  <c r="C95" i="6"/>
  <c r="D95" i="6" s="1"/>
  <c r="E94" i="6"/>
  <c r="F94" i="6" s="1"/>
  <c r="D94" i="6"/>
  <c r="E92" i="6"/>
  <c r="F92" i="6" s="1"/>
  <c r="D92" i="6"/>
  <c r="E91" i="6"/>
  <c r="F91" i="6" s="1"/>
  <c r="D91" i="6"/>
  <c r="E90" i="6"/>
  <c r="F90" i="6" s="1"/>
  <c r="D90" i="6"/>
  <c r="E89" i="6"/>
  <c r="F89" i="6" s="1"/>
  <c r="D89" i="6"/>
  <c r="E88" i="6"/>
  <c r="F88" i="6" s="1"/>
  <c r="D88" i="6"/>
  <c r="C87" i="6"/>
  <c r="E86" i="6"/>
  <c r="F86" i="6" s="1"/>
  <c r="D86" i="6"/>
  <c r="E85" i="6"/>
  <c r="F85" i="6" s="1"/>
  <c r="D85" i="6"/>
  <c r="E83" i="6"/>
  <c r="F83" i="6" s="1"/>
  <c r="D83" i="6"/>
  <c r="E82" i="6"/>
  <c r="F82" i="6" s="1"/>
  <c r="D82" i="6"/>
  <c r="E81" i="6"/>
  <c r="F81" i="6" s="1"/>
  <c r="D81" i="6"/>
  <c r="E80" i="6"/>
  <c r="F80" i="6" s="1"/>
  <c r="D80" i="6"/>
  <c r="E79" i="6"/>
  <c r="F79" i="6" s="1"/>
  <c r="D79" i="6"/>
  <c r="E78" i="6"/>
  <c r="F78" i="6" s="1"/>
  <c r="D78" i="6"/>
  <c r="C77" i="6"/>
  <c r="E77" i="6" s="1"/>
  <c r="F77" i="6" s="1"/>
  <c r="E76" i="6"/>
  <c r="F76" i="6" s="1"/>
  <c r="D76" i="6"/>
  <c r="C75" i="6"/>
  <c r="E73" i="6"/>
  <c r="F73" i="6" s="1"/>
  <c r="D73" i="6"/>
  <c r="E72" i="6"/>
  <c r="F72" i="6" s="1"/>
  <c r="D72" i="6"/>
  <c r="E71" i="6"/>
  <c r="F71" i="6" s="1"/>
  <c r="D71" i="6"/>
  <c r="E70" i="6"/>
  <c r="F70" i="6" s="1"/>
  <c r="D70" i="6"/>
  <c r="E69" i="6"/>
  <c r="F69" i="6" s="1"/>
  <c r="D69" i="6"/>
  <c r="E68" i="6"/>
  <c r="F68" i="6" s="1"/>
  <c r="D68" i="6"/>
  <c r="C67" i="6"/>
  <c r="E67" i="6" s="1"/>
  <c r="F67" i="6" s="1"/>
  <c r="E66" i="6"/>
  <c r="F66" i="6" s="1"/>
  <c r="D66" i="6"/>
  <c r="E65" i="6"/>
  <c r="F65" i="6" s="1"/>
  <c r="D65" i="6"/>
  <c r="C64" i="6"/>
  <c r="E64" i="6" s="1"/>
  <c r="F64" i="6" s="1"/>
  <c r="E63" i="6"/>
  <c r="F63" i="6" s="1"/>
  <c r="D63" i="6"/>
  <c r="E62" i="6"/>
  <c r="F62" i="6" s="1"/>
  <c r="D62" i="6"/>
  <c r="E61" i="6"/>
  <c r="F61" i="6" s="1"/>
  <c r="D61" i="6"/>
  <c r="E60" i="6"/>
  <c r="F60" i="6" s="1"/>
  <c r="D60" i="6"/>
  <c r="E59" i="6"/>
  <c r="F59" i="6" s="1"/>
  <c r="D59" i="6"/>
  <c r="E58" i="6"/>
  <c r="F58" i="6" s="1"/>
  <c r="D58" i="6"/>
  <c r="C57" i="6"/>
  <c r="E57" i="6" s="1"/>
  <c r="F57" i="6" s="1"/>
  <c r="E56" i="6"/>
  <c r="F56" i="6" s="1"/>
  <c r="D56" i="6"/>
  <c r="E55" i="6"/>
  <c r="F55" i="6" s="1"/>
  <c r="D55" i="6"/>
  <c r="E51" i="6"/>
  <c r="F51" i="6" s="1"/>
  <c r="D51" i="6"/>
  <c r="E50" i="6"/>
  <c r="F50" i="6" s="1"/>
  <c r="D50" i="6"/>
  <c r="E49" i="6"/>
  <c r="F49" i="6" s="1"/>
  <c r="D49" i="6"/>
  <c r="E48" i="6"/>
  <c r="F48" i="6" s="1"/>
  <c r="D48" i="6"/>
  <c r="E47" i="6"/>
  <c r="F47" i="6" s="1"/>
  <c r="D47" i="6"/>
  <c r="C46" i="6"/>
  <c r="E46" i="6" s="1"/>
  <c r="F46" i="6" s="1"/>
  <c r="E45" i="6"/>
  <c r="F45" i="6" s="1"/>
  <c r="D45" i="6"/>
  <c r="E43" i="6"/>
  <c r="F43" i="6" s="1"/>
  <c r="D43" i="6"/>
  <c r="E42" i="6"/>
  <c r="F42" i="6" s="1"/>
  <c r="D42" i="6"/>
  <c r="E41" i="6"/>
  <c r="F41" i="6" s="1"/>
  <c r="D41" i="6"/>
  <c r="E40" i="6"/>
  <c r="F40" i="6" s="1"/>
  <c r="D40" i="6"/>
  <c r="E39" i="6"/>
  <c r="F39" i="6" s="1"/>
  <c r="D39" i="6"/>
  <c r="C38" i="6"/>
  <c r="E38" i="6" s="1"/>
  <c r="F38" i="6" s="1"/>
  <c r="E37" i="6"/>
  <c r="F37" i="6" s="1"/>
  <c r="D37" i="6"/>
  <c r="E36" i="6"/>
  <c r="F36" i="6" s="1"/>
  <c r="D36" i="6"/>
  <c r="C35" i="6"/>
  <c r="E35" i="6" s="1"/>
  <c r="F35" i="6" s="1"/>
  <c r="E34" i="6"/>
  <c r="F34" i="6" s="1"/>
  <c r="D34" i="6"/>
  <c r="E33" i="6"/>
  <c r="F33" i="6" s="1"/>
  <c r="D33" i="6"/>
  <c r="E32" i="6"/>
  <c r="F32" i="6" s="1"/>
  <c r="D32" i="6"/>
  <c r="E31" i="6"/>
  <c r="F31" i="6" s="1"/>
  <c r="D31" i="6"/>
  <c r="E30" i="6"/>
  <c r="F30" i="6" s="1"/>
  <c r="D30" i="6"/>
  <c r="E29" i="6"/>
  <c r="F29" i="6" s="1"/>
  <c r="D29" i="6"/>
  <c r="C28" i="6"/>
  <c r="C27" i="6"/>
  <c r="E27" i="6" s="1"/>
  <c r="F27" i="6" s="1"/>
  <c r="E26" i="6"/>
  <c r="F26" i="6" s="1"/>
  <c r="D26" i="6"/>
  <c r="E24" i="6"/>
  <c r="F24" i="6" s="1"/>
  <c r="D24" i="6"/>
  <c r="E23" i="6"/>
  <c r="F23" i="6" s="1"/>
  <c r="D23" i="6"/>
  <c r="E22" i="6"/>
  <c r="F22" i="6" s="1"/>
  <c r="D22" i="6"/>
  <c r="E21" i="6"/>
  <c r="F21" i="6" s="1"/>
  <c r="D21" i="6"/>
  <c r="E20" i="6"/>
  <c r="F20" i="6" s="1"/>
  <c r="D20" i="6"/>
  <c r="E19" i="6"/>
  <c r="F19" i="6" s="1"/>
  <c r="D19" i="6"/>
  <c r="C18" i="6"/>
  <c r="E18" i="6" s="1"/>
  <c r="F18" i="6" s="1"/>
  <c r="E17" i="6"/>
  <c r="F17" i="6" s="1"/>
  <c r="D17" i="6"/>
  <c r="E16" i="6"/>
  <c r="F16" i="6" s="1"/>
  <c r="D16" i="6"/>
  <c r="E14" i="6"/>
  <c r="F14" i="6" s="1"/>
  <c r="D14" i="6"/>
  <c r="E13" i="6"/>
  <c r="F13" i="6" s="1"/>
  <c r="D13" i="6"/>
  <c r="E12" i="6"/>
  <c r="F12" i="6" s="1"/>
  <c r="D12" i="6"/>
  <c r="E11" i="6"/>
  <c r="F11" i="6" s="1"/>
  <c r="D11" i="6"/>
  <c r="E10" i="6"/>
  <c r="F10" i="6" s="1"/>
  <c r="D10" i="6"/>
  <c r="E9" i="6"/>
  <c r="F9" i="6" s="1"/>
  <c r="D9" i="6"/>
  <c r="C8" i="6"/>
  <c r="E8" i="6" s="1"/>
  <c r="F8" i="6" s="1"/>
  <c r="E7" i="6"/>
  <c r="F7" i="6" s="1"/>
  <c r="D7" i="6"/>
  <c r="E6" i="6"/>
  <c r="F6" i="6" s="1"/>
  <c r="D6" i="6"/>
  <c r="E698" i="5"/>
  <c r="F698" i="5" s="1"/>
  <c r="D698" i="5"/>
  <c r="E697" i="5"/>
  <c r="F697" i="5" s="1"/>
  <c r="D697" i="5"/>
  <c r="E696" i="5"/>
  <c r="F696" i="5" s="1"/>
  <c r="D696" i="5"/>
  <c r="E695" i="5"/>
  <c r="F695" i="5" s="1"/>
  <c r="D695" i="5"/>
  <c r="E694" i="5"/>
  <c r="F694" i="5" s="1"/>
  <c r="D694" i="5"/>
  <c r="C693" i="5"/>
  <c r="D693" i="5" s="1"/>
  <c r="E692" i="5"/>
  <c r="F692" i="5" s="1"/>
  <c r="D692" i="5"/>
  <c r="E690" i="5"/>
  <c r="F690" i="5" s="1"/>
  <c r="D690" i="5"/>
  <c r="E689" i="5"/>
  <c r="F689" i="5" s="1"/>
  <c r="D689" i="5"/>
  <c r="E688" i="5"/>
  <c r="F688" i="5" s="1"/>
  <c r="D688" i="5"/>
  <c r="E687" i="5"/>
  <c r="F687" i="5" s="1"/>
  <c r="D687" i="5"/>
  <c r="E686" i="5"/>
  <c r="F686" i="5" s="1"/>
  <c r="D686" i="5"/>
  <c r="C685" i="5"/>
  <c r="E685" i="5" s="1"/>
  <c r="F685" i="5" s="1"/>
  <c r="E684" i="5"/>
  <c r="F684" i="5" s="1"/>
  <c r="D684" i="5"/>
  <c r="E683" i="5"/>
  <c r="F683" i="5" s="1"/>
  <c r="D683" i="5"/>
  <c r="E680" i="5"/>
  <c r="F680" i="5" s="1"/>
  <c r="D680" i="5"/>
  <c r="E679" i="5"/>
  <c r="F679" i="5" s="1"/>
  <c r="D679" i="5"/>
  <c r="E678" i="5"/>
  <c r="F678" i="5" s="1"/>
  <c r="D678" i="5"/>
  <c r="E677" i="5"/>
  <c r="F677" i="5" s="1"/>
  <c r="D677" i="5"/>
  <c r="E676" i="5"/>
  <c r="F676" i="5" s="1"/>
  <c r="D676" i="5"/>
  <c r="E675" i="5"/>
  <c r="F675" i="5" s="1"/>
  <c r="D675" i="5"/>
  <c r="C674" i="5"/>
  <c r="D674" i="5" s="1"/>
  <c r="E673" i="5"/>
  <c r="F673" i="5" s="1"/>
  <c r="D673" i="5"/>
  <c r="E672" i="5"/>
  <c r="F672" i="5" s="1"/>
  <c r="D672" i="5"/>
  <c r="E671" i="5"/>
  <c r="F671" i="5" s="1"/>
  <c r="D671" i="5"/>
  <c r="E670" i="5"/>
  <c r="F670" i="5" s="1"/>
  <c r="D670" i="5"/>
  <c r="E667" i="5"/>
  <c r="F667" i="5" s="1"/>
  <c r="D667" i="5"/>
  <c r="E666" i="5"/>
  <c r="F666" i="5" s="1"/>
  <c r="D666" i="5"/>
  <c r="E665" i="5"/>
  <c r="F665" i="5" s="1"/>
  <c r="D665" i="5"/>
  <c r="E664" i="5"/>
  <c r="F664" i="5" s="1"/>
  <c r="D664" i="5"/>
  <c r="E663" i="5"/>
  <c r="F663" i="5" s="1"/>
  <c r="D663" i="5"/>
  <c r="E662" i="5"/>
  <c r="F662" i="5" s="1"/>
  <c r="D662" i="5"/>
  <c r="C661" i="5"/>
  <c r="E660" i="5"/>
  <c r="F660" i="5" s="1"/>
  <c r="D660" i="5"/>
  <c r="E659" i="5"/>
  <c r="F659" i="5" s="1"/>
  <c r="D659" i="5"/>
  <c r="E658" i="5"/>
  <c r="F658" i="5" s="1"/>
  <c r="D658" i="5"/>
  <c r="E657" i="5"/>
  <c r="F657" i="5" s="1"/>
  <c r="D657" i="5"/>
  <c r="E654" i="5"/>
  <c r="F654" i="5" s="1"/>
  <c r="D654" i="5"/>
  <c r="E653" i="5"/>
  <c r="F653" i="5" s="1"/>
  <c r="D653" i="5"/>
  <c r="E652" i="5"/>
  <c r="F652" i="5" s="1"/>
  <c r="D652" i="5"/>
  <c r="E651" i="5"/>
  <c r="F651" i="5" s="1"/>
  <c r="D651" i="5"/>
  <c r="E650" i="5"/>
  <c r="F650" i="5" s="1"/>
  <c r="D650" i="5"/>
  <c r="E649" i="5"/>
  <c r="F649" i="5" s="1"/>
  <c r="D649" i="5"/>
  <c r="C648" i="5"/>
  <c r="E648" i="5" s="1"/>
  <c r="F648" i="5" s="1"/>
  <c r="E647" i="5"/>
  <c r="F647" i="5" s="1"/>
  <c r="D647" i="5"/>
  <c r="E646" i="5"/>
  <c r="F646" i="5" s="1"/>
  <c r="D646" i="5"/>
  <c r="E645" i="5"/>
  <c r="F645" i="5" s="1"/>
  <c r="D645" i="5"/>
  <c r="E644" i="5"/>
  <c r="F644" i="5" s="1"/>
  <c r="D644" i="5"/>
  <c r="E640" i="5"/>
  <c r="F640" i="5" s="1"/>
  <c r="D640" i="5"/>
  <c r="E639" i="5"/>
  <c r="F639" i="5" s="1"/>
  <c r="D639" i="5"/>
  <c r="E638" i="5"/>
  <c r="F638" i="5" s="1"/>
  <c r="D638" i="5"/>
  <c r="E637" i="5"/>
  <c r="F637" i="5" s="1"/>
  <c r="D637" i="5"/>
  <c r="E636" i="5"/>
  <c r="F636" i="5" s="1"/>
  <c r="D636" i="5"/>
  <c r="C635" i="5"/>
  <c r="E635" i="5" s="1"/>
  <c r="F635" i="5" s="1"/>
  <c r="E634" i="5"/>
  <c r="F634" i="5" s="1"/>
  <c r="D634" i="5"/>
  <c r="E632" i="5"/>
  <c r="F632" i="5" s="1"/>
  <c r="D632" i="5"/>
  <c r="E631" i="5"/>
  <c r="F631" i="5" s="1"/>
  <c r="D631" i="5"/>
  <c r="E630" i="5"/>
  <c r="F630" i="5" s="1"/>
  <c r="D630" i="5"/>
  <c r="E629" i="5"/>
  <c r="F629" i="5" s="1"/>
  <c r="D629" i="5"/>
  <c r="E628" i="5"/>
  <c r="F628" i="5" s="1"/>
  <c r="D628" i="5"/>
  <c r="C627" i="5"/>
  <c r="E627" i="5" s="1"/>
  <c r="F627" i="5" s="1"/>
  <c r="E626" i="5"/>
  <c r="F626" i="5" s="1"/>
  <c r="D626" i="5"/>
  <c r="E625" i="5"/>
  <c r="F625" i="5" s="1"/>
  <c r="D625" i="5"/>
  <c r="C622" i="5"/>
  <c r="E621" i="5"/>
  <c r="F621" i="5" s="1"/>
  <c r="D621" i="5"/>
  <c r="E620" i="5"/>
  <c r="F620" i="5" s="1"/>
  <c r="D620" i="5"/>
  <c r="E619" i="5"/>
  <c r="F619" i="5" s="1"/>
  <c r="D619" i="5"/>
  <c r="E618" i="5"/>
  <c r="F618" i="5" s="1"/>
  <c r="D618" i="5"/>
  <c r="E617" i="5"/>
  <c r="F617" i="5" s="1"/>
  <c r="D617" i="5"/>
  <c r="E615" i="5"/>
  <c r="F615" i="5" s="1"/>
  <c r="D615" i="5"/>
  <c r="E614" i="5"/>
  <c r="F614" i="5" s="1"/>
  <c r="D614" i="5"/>
  <c r="E613" i="5"/>
  <c r="F613" i="5" s="1"/>
  <c r="D613" i="5"/>
  <c r="E612" i="5"/>
  <c r="F612" i="5" s="1"/>
  <c r="D612" i="5"/>
  <c r="E609" i="5"/>
  <c r="F609" i="5" s="1"/>
  <c r="D609" i="5"/>
  <c r="E608" i="5"/>
  <c r="F608" i="5" s="1"/>
  <c r="D608" i="5"/>
  <c r="E607" i="5"/>
  <c r="F607" i="5" s="1"/>
  <c r="D607" i="5"/>
  <c r="E606" i="5"/>
  <c r="F606" i="5" s="1"/>
  <c r="D606" i="5"/>
  <c r="E605" i="5"/>
  <c r="F605" i="5" s="1"/>
  <c r="D605" i="5"/>
  <c r="E604" i="5"/>
  <c r="F604" i="5" s="1"/>
  <c r="D604" i="5"/>
  <c r="C603" i="5"/>
  <c r="E603" i="5" s="1"/>
  <c r="F603" i="5" s="1"/>
  <c r="E602" i="5"/>
  <c r="F602" i="5" s="1"/>
  <c r="D602" i="5"/>
  <c r="E601" i="5"/>
  <c r="F601" i="5" s="1"/>
  <c r="D601" i="5"/>
  <c r="E600" i="5"/>
  <c r="F600" i="5" s="1"/>
  <c r="D600" i="5"/>
  <c r="E599" i="5"/>
  <c r="F599" i="5" s="1"/>
  <c r="D599" i="5"/>
  <c r="E596" i="5"/>
  <c r="F596" i="5" s="1"/>
  <c r="D596" i="5"/>
  <c r="E595" i="5"/>
  <c r="F595" i="5" s="1"/>
  <c r="D595" i="5"/>
  <c r="E594" i="5"/>
  <c r="F594" i="5" s="1"/>
  <c r="D594" i="5"/>
  <c r="E593" i="5"/>
  <c r="F593" i="5" s="1"/>
  <c r="D593" i="5"/>
  <c r="E592" i="5"/>
  <c r="F592" i="5" s="1"/>
  <c r="D592" i="5"/>
  <c r="E591" i="5"/>
  <c r="F591" i="5" s="1"/>
  <c r="D591" i="5"/>
  <c r="C590" i="5"/>
  <c r="C585" i="5" s="1"/>
  <c r="E589" i="5"/>
  <c r="F589" i="5" s="1"/>
  <c r="D589" i="5"/>
  <c r="E588" i="5"/>
  <c r="F588" i="5" s="1"/>
  <c r="D588" i="5"/>
  <c r="E587" i="5"/>
  <c r="F587" i="5" s="1"/>
  <c r="D587" i="5"/>
  <c r="E586" i="5"/>
  <c r="F586" i="5" s="1"/>
  <c r="D586" i="5"/>
  <c r="E582" i="5"/>
  <c r="F582" i="5" s="1"/>
  <c r="D582" i="5"/>
  <c r="E581" i="5"/>
  <c r="F581" i="5" s="1"/>
  <c r="D581" i="5"/>
  <c r="E580" i="5"/>
  <c r="F580" i="5" s="1"/>
  <c r="D580" i="5"/>
  <c r="E579" i="5"/>
  <c r="F579" i="5" s="1"/>
  <c r="D579" i="5"/>
  <c r="E578" i="5"/>
  <c r="F578" i="5" s="1"/>
  <c r="D578" i="5"/>
  <c r="E577" i="5"/>
  <c r="F577" i="5" s="1"/>
  <c r="D577" i="5"/>
  <c r="E576" i="5"/>
  <c r="F576" i="5" s="1"/>
  <c r="D576" i="5"/>
  <c r="E575" i="5"/>
  <c r="F575" i="5" s="1"/>
  <c r="D575" i="5"/>
  <c r="E574" i="5"/>
  <c r="F574" i="5" s="1"/>
  <c r="D574" i="5"/>
  <c r="E573" i="5"/>
  <c r="F573" i="5" s="1"/>
  <c r="D573" i="5"/>
  <c r="E572" i="5"/>
  <c r="F572" i="5" s="1"/>
  <c r="D572" i="5"/>
  <c r="E571" i="5"/>
  <c r="F571" i="5" s="1"/>
  <c r="D571" i="5"/>
  <c r="E570" i="5"/>
  <c r="F570" i="5" s="1"/>
  <c r="D570" i="5"/>
  <c r="E569" i="5"/>
  <c r="F569" i="5" s="1"/>
  <c r="D569" i="5"/>
  <c r="E568" i="5"/>
  <c r="F568" i="5" s="1"/>
  <c r="D568" i="5"/>
  <c r="E567" i="5"/>
  <c r="F567" i="5" s="1"/>
  <c r="D567" i="5"/>
  <c r="E566" i="5"/>
  <c r="F566" i="5" s="1"/>
  <c r="D566" i="5"/>
  <c r="C564" i="5"/>
  <c r="E564" i="5" s="1"/>
  <c r="F564" i="5" s="1"/>
  <c r="E563" i="5"/>
  <c r="F563" i="5" s="1"/>
  <c r="D563" i="5"/>
  <c r="E562" i="5"/>
  <c r="F562" i="5" s="1"/>
  <c r="D562" i="5"/>
  <c r="E561" i="5"/>
  <c r="F561" i="5" s="1"/>
  <c r="D561" i="5"/>
  <c r="E560" i="5"/>
  <c r="F560" i="5" s="1"/>
  <c r="D560" i="5"/>
  <c r="E559" i="5"/>
  <c r="F559" i="5" s="1"/>
  <c r="D559" i="5"/>
  <c r="E557" i="5"/>
  <c r="F557" i="5" s="1"/>
  <c r="D557" i="5"/>
  <c r="E556" i="5"/>
  <c r="F556" i="5" s="1"/>
  <c r="D556" i="5"/>
  <c r="E555" i="5"/>
  <c r="F555" i="5" s="1"/>
  <c r="D555" i="5"/>
  <c r="E554" i="5"/>
  <c r="F554" i="5" s="1"/>
  <c r="D554" i="5"/>
  <c r="E551" i="5"/>
  <c r="F551" i="5" s="1"/>
  <c r="D551" i="5"/>
  <c r="E550" i="5"/>
  <c r="F550" i="5" s="1"/>
  <c r="D550" i="5"/>
  <c r="E549" i="5"/>
  <c r="F549" i="5" s="1"/>
  <c r="D549" i="5"/>
  <c r="E548" i="5"/>
  <c r="F548" i="5" s="1"/>
  <c r="D548" i="5"/>
  <c r="E547" i="5"/>
  <c r="F547" i="5" s="1"/>
  <c r="D547" i="5"/>
  <c r="E546" i="5"/>
  <c r="F546" i="5" s="1"/>
  <c r="D546" i="5"/>
  <c r="C545" i="5"/>
  <c r="E545" i="5" s="1"/>
  <c r="F545" i="5" s="1"/>
  <c r="E544" i="5"/>
  <c r="F544" i="5" s="1"/>
  <c r="D544" i="5"/>
  <c r="E543" i="5"/>
  <c r="F543" i="5" s="1"/>
  <c r="D543" i="5"/>
  <c r="E542" i="5"/>
  <c r="F542" i="5" s="1"/>
  <c r="D542" i="5"/>
  <c r="E541" i="5"/>
  <c r="F541" i="5" s="1"/>
  <c r="D541" i="5"/>
  <c r="E538" i="5"/>
  <c r="F538" i="5" s="1"/>
  <c r="D538" i="5"/>
  <c r="E537" i="5"/>
  <c r="F537" i="5" s="1"/>
  <c r="D537" i="5"/>
  <c r="E536" i="5"/>
  <c r="F536" i="5" s="1"/>
  <c r="D536" i="5"/>
  <c r="E535" i="5"/>
  <c r="F535" i="5" s="1"/>
  <c r="D535" i="5"/>
  <c r="E534" i="5"/>
  <c r="F534" i="5" s="1"/>
  <c r="D534" i="5"/>
  <c r="E533" i="5"/>
  <c r="F533" i="5" s="1"/>
  <c r="D533" i="5"/>
  <c r="C532" i="5"/>
  <c r="C527" i="5" s="1"/>
  <c r="E527" i="5" s="1"/>
  <c r="F527" i="5" s="1"/>
  <c r="E531" i="5"/>
  <c r="F531" i="5" s="1"/>
  <c r="D531" i="5"/>
  <c r="E530" i="5"/>
  <c r="F530" i="5" s="1"/>
  <c r="D530" i="5"/>
  <c r="E529" i="5"/>
  <c r="F529" i="5" s="1"/>
  <c r="D529" i="5"/>
  <c r="E528" i="5"/>
  <c r="F528" i="5" s="1"/>
  <c r="D528" i="5"/>
  <c r="E524" i="5"/>
  <c r="F524" i="5" s="1"/>
  <c r="D524" i="5"/>
  <c r="E523" i="5"/>
  <c r="F523" i="5" s="1"/>
  <c r="D523" i="5"/>
  <c r="E522" i="5"/>
  <c r="F522" i="5" s="1"/>
  <c r="D522" i="5"/>
  <c r="E521" i="5"/>
  <c r="F521" i="5" s="1"/>
  <c r="D521" i="5"/>
  <c r="E520" i="5"/>
  <c r="F520" i="5" s="1"/>
  <c r="D520" i="5"/>
  <c r="C519" i="5"/>
  <c r="E519" i="5" s="1"/>
  <c r="F519" i="5" s="1"/>
  <c r="E518" i="5"/>
  <c r="F518" i="5" s="1"/>
  <c r="D518" i="5"/>
  <c r="E516" i="5"/>
  <c r="F516" i="5" s="1"/>
  <c r="D516" i="5"/>
  <c r="E515" i="5"/>
  <c r="F515" i="5" s="1"/>
  <c r="D515" i="5"/>
  <c r="E514" i="5"/>
  <c r="F514" i="5" s="1"/>
  <c r="D514" i="5"/>
  <c r="E513" i="5"/>
  <c r="F513" i="5" s="1"/>
  <c r="D513" i="5"/>
  <c r="E512" i="5"/>
  <c r="F512" i="5" s="1"/>
  <c r="D512" i="5"/>
  <c r="C511" i="5"/>
  <c r="C508" i="5" s="1"/>
  <c r="E510" i="5"/>
  <c r="F510" i="5" s="1"/>
  <c r="D510" i="5"/>
  <c r="E509" i="5"/>
  <c r="F509" i="5" s="1"/>
  <c r="D509" i="5"/>
  <c r="C506" i="5"/>
  <c r="E506" i="5" s="1"/>
  <c r="F506" i="5" s="1"/>
  <c r="E505" i="5"/>
  <c r="F505" i="5" s="1"/>
  <c r="D505" i="5"/>
  <c r="E504" i="5"/>
  <c r="F504" i="5" s="1"/>
  <c r="D504" i="5"/>
  <c r="E503" i="5"/>
  <c r="F503" i="5" s="1"/>
  <c r="D503" i="5"/>
  <c r="E502" i="5"/>
  <c r="F502" i="5" s="1"/>
  <c r="D502" i="5"/>
  <c r="E501" i="5"/>
  <c r="F501" i="5" s="1"/>
  <c r="D501" i="5"/>
  <c r="E499" i="5"/>
  <c r="F499" i="5" s="1"/>
  <c r="D499" i="5"/>
  <c r="E498" i="5"/>
  <c r="F498" i="5" s="1"/>
  <c r="D498" i="5"/>
  <c r="E497" i="5"/>
  <c r="F497" i="5" s="1"/>
  <c r="D497" i="5"/>
  <c r="E496" i="5"/>
  <c r="F496" i="5" s="1"/>
  <c r="D496" i="5"/>
  <c r="E493" i="5"/>
  <c r="F493" i="5" s="1"/>
  <c r="D493" i="5"/>
  <c r="E492" i="5"/>
  <c r="F492" i="5" s="1"/>
  <c r="D492" i="5"/>
  <c r="E491" i="5"/>
  <c r="F491" i="5" s="1"/>
  <c r="D491" i="5"/>
  <c r="E490" i="5"/>
  <c r="F490" i="5" s="1"/>
  <c r="D490" i="5"/>
  <c r="E489" i="5"/>
  <c r="F489" i="5" s="1"/>
  <c r="D489" i="5"/>
  <c r="E488" i="5"/>
  <c r="F488" i="5" s="1"/>
  <c r="D488" i="5"/>
  <c r="C487" i="5"/>
  <c r="E487" i="5" s="1"/>
  <c r="F487" i="5" s="1"/>
  <c r="E486" i="5"/>
  <c r="F486" i="5" s="1"/>
  <c r="D486" i="5"/>
  <c r="E485" i="5"/>
  <c r="F485" i="5" s="1"/>
  <c r="D485" i="5"/>
  <c r="E484" i="5"/>
  <c r="F484" i="5" s="1"/>
  <c r="D484" i="5"/>
  <c r="E483" i="5"/>
  <c r="F483" i="5" s="1"/>
  <c r="D483" i="5"/>
  <c r="E480" i="5"/>
  <c r="F480" i="5" s="1"/>
  <c r="D480" i="5"/>
  <c r="E479" i="5"/>
  <c r="F479" i="5" s="1"/>
  <c r="D479" i="5"/>
  <c r="E478" i="5"/>
  <c r="F478" i="5" s="1"/>
  <c r="D478" i="5"/>
  <c r="E477" i="5"/>
  <c r="F477" i="5" s="1"/>
  <c r="D477" i="5"/>
  <c r="E476" i="5"/>
  <c r="F476" i="5" s="1"/>
  <c r="D476" i="5"/>
  <c r="E475" i="5"/>
  <c r="F475" i="5" s="1"/>
  <c r="D475" i="5"/>
  <c r="C474" i="5"/>
  <c r="E474" i="5" s="1"/>
  <c r="F474" i="5" s="1"/>
  <c r="E473" i="5"/>
  <c r="F473" i="5" s="1"/>
  <c r="D473" i="5"/>
  <c r="E472" i="5"/>
  <c r="F472" i="5" s="1"/>
  <c r="D472" i="5"/>
  <c r="E471" i="5"/>
  <c r="F471" i="5" s="1"/>
  <c r="D471" i="5"/>
  <c r="E470" i="5"/>
  <c r="F470" i="5" s="1"/>
  <c r="D470" i="5"/>
  <c r="E466" i="5"/>
  <c r="F466" i="5" s="1"/>
  <c r="D466" i="5"/>
  <c r="E465" i="5"/>
  <c r="F465" i="5" s="1"/>
  <c r="D465" i="5"/>
  <c r="E464" i="5"/>
  <c r="F464" i="5" s="1"/>
  <c r="D464" i="5"/>
  <c r="E463" i="5"/>
  <c r="F463" i="5" s="1"/>
  <c r="D463" i="5"/>
  <c r="E462" i="5"/>
  <c r="F462" i="5" s="1"/>
  <c r="D462" i="5"/>
  <c r="C461" i="5"/>
  <c r="E461" i="5" s="1"/>
  <c r="F461" i="5" s="1"/>
  <c r="E460" i="5"/>
  <c r="F460" i="5" s="1"/>
  <c r="D460" i="5"/>
  <c r="E458" i="5"/>
  <c r="F458" i="5" s="1"/>
  <c r="D458" i="5"/>
  <c r="E457" i="5"/>
  <c r="F457" i="5" s="1"/>
  <c r="D457" i="5"/>
  <c r="E456" i="5"/>
  <c r="F456" i="5" s="1"/>
  <c r="D456" i="5"/>
  <c r="E455" i="5"/>
  <c r="F455" i="5" s="1"/>
  <c r="D455" i="5"/>
  <c r="E454" i="5"/>
  <c r="F454" i="5" s="1"/>
  <c r="D454" i="5"/>
  <c r="C453" i="5"/>
  <c r="D453" i="5" s="1"/>
  <c r="E452" i="5"/>
  <c r="F452" i="5" s="1"/>
  <c r="D452" i="5"/>
  <c r="E451" i="5"/>
  <c r="F451" i="5" s="1"/>
  <c r="D451" i="5"/>
  <c r="C448" i="5"/>
  <c r="C442" i="5" s="1"/>
  <c r="D442" i="5" s="1"/>
  <c r="E447" i="5"/>
  <c r="F447" i="5" s="1"/>
  <c r="D447" i="5"/>
  <c r="E446" i="5"/>
  <c r="F446" i="5" s="1"/>
  <c r="D446" i="5"/>
  <c r="E445" i="5"/>
  <c r="F445" i="5" s="1"/>
  <c r="D445" i="5"/>
  <c r="E444" i="5"/>
  <c r="F444" i="5" s="1"/>
  <c r="D444" i="5"/>
  <c r="E443" i="5"/>
  <c r="F443" i="5" s="1"/>
  <c r="D443" i="5"/>
  <c r="E441" i="5"/>
  <c r="F441" i="5" s="1"/>
  <c r="D441" i="5"/>
  <c r="E440" i="5"/>
  <c r="F440" i="5" s="1"/>
  <c r="D440" i="5"/>
  <c r="E439" i="5"/>
  <c r="F439" i="5" s="1"/>
  <c r="D439" i="5"/>
  <c r="E438" i="5"/>
  <c r="F438" i="5" s="1"/>
  <c r="D438" i="5"/>
  <c r="E435" i="5"/>
  <c r="F435" i="5" s="1"/>
  <c r="D435" i="5"/>
  <c r="E434" i="5"/>
  <c r="F434" i="5" s="1"/>
  <c r="D434" i="5"/>
  <c r="E433" i="5"/>
  <c r="F433" i="5" s="1"/>
  <c r="D433" i="5"/>
  <c r="E432" i="5"/>
  <c r="F432" i="5" s="1"/>
  <c r="D432" i="5"/>
  <c r="E431" i="5"/>
  <c r="F431" i="5" s="1"/>
  <c r="D431" i="5"/>
  <c r="E430" i="5"/>
  <c r="F430" i="5" s="1"/>
  <c r="D430" i="5"/>
  <c r="C429" i="5"/>
  <c r="E429" i="5" s="1"/>
  <c r="F429" i="5" s="1"/>
  <c r="E428" i="5"/>
  <c r="F428" i="5" s="1"/>
  <c r="D428" i="5"/>
  <c r="E427" i="5"/>
  <c r="F427" i="5" s="1"/>
  <c r="D427" i="5"/>
  <c r="E426" i="5"/>
  <c r="F426" i="5" s="1"/>
  <c r="D426" i="5"/>
  <c r="E425" i="5"/>
  <c r="F425" i="5" s="1"/>
  <c r="D425" i="5"/>
  <c r="C424" i="5"/>
  <c r="E424" i="5" s="1"/>
  <c r="F424" i="5" s="1"/>
  <c r="E422" i="5"/>
  <c r="F422" i="5" s="1"/>
  <c r="D422" i="5"/>
  <c r="E421" i="5"/>
  <c r="F421" i="5" s="1"/>
  <c r="D421" i="5"/>
  <c r="E420" i="5"/>
  <c r="F420" i="5" s="1"/>
  <c r="D420" i="5"/>
  <c r="E419" i="5"/>
  <c r="F419" i="5" s="1"/>
  <c r="D419" i="5"/>
  <c r="E418" i="5"/>
  <c r="F418" i="5" s="1"/>
  <c r="D418" i="5"/>
  <c r="E417" i="5"/>
  <c r="F417" i="5" s="1"/>
  <c r="D417" i="5"/>
  <c r="C416" i="5"/>
  <c r="E415" i="5"/>
  <c r="F415" i="5" s="1"/>
  <c r="D415" i="5"/>
  <c r="E414" i="5"/>
  <c r="F414" i="5" s="1"/>
  <c r="D414" i="5"/>
  <c r="E413" i="5"/>
  <c r="F413" i="5" s="1"/>
  <c r="D413" i="5"/>
  <c r="E412" i="5"/>
  <c r="F412" i="5" s="1"/>
  <c r="D412" i="5"/>
  <c r="E408" i="5"/>
  <c r="F408" i="5" s="1"/>
  <c r="D408" i="5"/>
  <c r="E407" i="5"/>
  <c r="F407" i="5" s="1"/>
  <c r="D407" i="5"/>
  <c r="E406" i="5"/>
  <c r="F406" i="5" s="1"/>
  <c r="D406" i="5"/>
  <c r="E405" i="5"/>
  <c r="F405" i="5" s="1"/>
  <c r="D405" i="5"/>
  <c r="E404" i="5"/>
  <c r="F404" i="5" s="1"/>
  <c r="D404" i="5"/>
  <c r="C403" i="5"/>
  <c r="E402" i="5"/>
  <c r="F402" i="5" s="1"/>
  <c r="D402" i="5"/>
  <c r="E400" i="5"/>
  <c r="F400" i="5" s="1"/>
  <c r="D400" i="5"/>
  <c r="E399" i="5"/>
  <c r="F399" i="5" s="1"/>
  <c r="D399" i="5"/>
  <c r="E398" i="5"/>
  <c r="F398" i="5" s="1"/>
  <c r="D398" i="5"/>
  <c r="E397" i="5"/>
  <c r="F397" i="5" s="1"/>
  <c r="D397" i="5"/>
  <c r="E396" i="5"/>
  <c r="F396" i="5" s="1"/>
  <c r="D396" i="5"/>
  <c r="C395" i="5"/>
  <c r="C392" i="5" s="1"/>
  <c r="E394" i="5"/>
  <c r="F394" i="5" s="1"/>
  <c r="D394" i="5"/>
  <c r="E393" i="5"/>
  <c r="F393" i="5" s="1"/>
  <c r="D393" i="5"/>
  <c r="C390" i="5"/>
  <c r="E389" i="5"/>
  <c r="F389" i="5" s="1"/>
  <c r="D389" i="5"/>
  <c r="E388" i="5"/>
  <c r="F388" i="5" s="1"/>
  <c r="D388" i="5"/>
  <c r="E387" i="5"/>
  <c r="F387" i="5" s="1"/>
  <c r="D387" i="5"/>
  <c r="E386" i="5"/>
  <c r="F386" i="5" s="1"/>
  <c r="D386" i="5"/>
  <c r="E385" i="5"/>
  <c r="F385" i="5" s="1"/>
  <c r="D385" i="5"/>
  <c r="E383" i="5"/>
  <c r="F383" i="5" s="1"/>
  <c r="D383" i="5"/>
  <c r="E382" i="5"/>
  <c r="F382" i="5" s="1"/>
  <c r="D382" i="5"/>
  <c r="E381" i="5"/>
  <c r="F381" i="5" s="1"/>
  <c r="D381" i="5"/>
  <c r="E380" i="5"/>
  <c r="F380" i="5" s="1"/>
  <c r="D380" i="5"/>
  <c r="E377" i="5"/>
  <c r="F377" i="5" s="1"/>
  <c r="D377" i="5"/>
  <c r="E376" i="5"/>
  <c r="F376" i="5" s="1"/>
  <c r="D376" i="5"/>
  <c r="E375" i="5"/>
  <c r="F375" i="5" s="1"/>
  <c r="D375" i="5"/>
  <c r="E374" i="5"/>
  <c r="F374" i="5" s="1"/>
  <c r="D374" i="5"/>
  <c r="E373" i="5"/>
  <c r="F373" i="5" s="1"/>
  <c r="D373" i="5"/>
  <c r="E372" i="5"/>
  <c r="F372" i="5" s="1"/>
  <c r="D372" i="5"/>
  <c r="C371" i="5"/>
  <c r="C366" i="5" s="1"/>
  <c r="E370" i="5"/>
  <c r="F370" i="5" s="1"/>
  <c r="D370" i="5"/>
  <c r="E369" i="5"/>
  <c r="F369" i="5" s="1"/>
  <c r="D369" i="5"/>
  <c r="E368" i="5"/>
  <c r="F368" i="5" s="1"/>
  <c r="D368" i="5"/>
  <c r="E367" i="5"/>
  <c r="F367" i="5" s="1"/>
  <c r="D367" i="5"/>
  <c r="E364" i="5"/>
  <c r="F364" i="5" s="1"/>
  <c r="D364" i="5"/>
  <c r="E363" i="5"/>
  <c r="F363" i="5" s="1"/>
  <c r="D363" i="5"/>
  <c r="E362" i="5"/>
  <c r="F362" i="5" s="1"/>
  <c r="D362" i="5"/>
  <c r="E361" i="5"/>
  <c r="F361" i="5" s="1"/>
  <c r="D361" i="5"/>
  <c r="E360" i="5"/>
  <c r="F360" i="5" s="1"/>
  <c r="D360" i="5"/>
  <c r="E359" i="5"/>
  <c r="F359" i="5" s="1"/>
  <c r="D359" i="5"/>
  <c r="C358" i="5"/>
  <c r="E358" i="5" s="1"/>
  <c r="F358" i="5" s="1"/>
  <c r="E357" i="5"/>
  <c r="F357" i="5" s="1"/>
  <c r="D357" i="5"/>
  <c r="E356" i="5"/>
  <c r="F356" i="5" s="1"/>
  <c r="D356" i="5"/>
  <c r="E355" i="5"/>
  <c r="F355" i="5" s="1"/>
  <c r="D355" i="5"/>
  <c r="E354" i="5"/>
  <c r="F354" i="5" s="1"/>
  <c r="D354" i="5"/>
  <c r="E350" i="5"/>
  <c r="F350" i="5" s="1"/>
  <c r="D350" i="5"/>
  <c r="E349" i="5"/>
  <c r="F349" i="5" s="1"/>
  <c r="D349" i="5"/>
  <c r="E348" i="5"/>
  <c r="F348" i="5" s="1"/>
  <c r="D348" i="5"/>
  <c r="E347" i="5"/>
  <c r="F347" i="5" s="1"/>
  <c r="D347" i="5"/>
  <c r="E346" i="5"/>
  <c r="F346" i="5" s="1"/>
  <c r="D346" i="5"/>
  <c r="C345" i="5"/>
  <c r="C343" i="5" s="1"/>
  <c r="E343" i="5" s="1"/>
  <c r="F343" i="5" s="1"/>
  <c r="E344" i="5"/>
  <c r="F344" i="5" s="1"/>
  <c r="D344" i="5"/>
  <c r="E342" i="5"/>
  <c r="F342" i="5" s="1"/>
  <c r="D342" i="5"/>
  <c r="E341" i="5"/>
  <c r="F341" i="5" s="1"/>
  <c r="D341" i="5"/>
  <c r="E340" i="5"/>
  <c r="F340" i="5" s="1"/>
  <c r="D340" i="5"/>
  <c r="E339" i="5"/>
  <c r="F339" i="5" s="1"/>
  <c r="D339" i="5"/>
  <c r="E338" i="5"/>
  <c r="F338" i="5" s="1"/>
  <c r="D338" i="5"/>
  <c r="C337" i="5"/>
  <c r="D337" i="5" s="1"/>
  <c r="E336" i="5"/>
  <c r="F336" i="5" s="1"/>
  <c r="D336" i="5"/>
  <c r="E335" i="5"/>
  <c r="F335" i="5" s="1"/>
  <c r="D335" i="5"/>
  <c r="E332" i="5"/>
  <c r="F332" i="5" s="1"/>
  <c r="D332" i="5"/>
  <c r="E331" i="5"/>
  <c r="F331" i="5" s="1"/>
  <c r="D331" i="5"/>
  <c r="E330" i="5"/>
  <c r="F330" i="5" s="1"/>
  <c r="D330" i="5"/>
  <c r="E329" i="5"/>
  <c r="F329" i="5" s="1"/>
  <c r="D329" i="5"/>
  <c r="E328" i="5"/>
  <c r="F328" i="5" s="1"/>
  <c r="D328" i="5"/>
  <c r="E327" i="5"/>
  <c r="F327" i="5" s="1"/>
  <c r="D327" i="5"/>
  <c r="C326" i="5"/>
  <c r="E326" i="5" s="1"/>
  <c r="F326" i="5" s="1"/>
  <c r="E325" i="5"/>
  <c r="F325" i="5" s="1"/>
  <c r="D325" i="5"/>
  <c r="E324" i="5"/>
  <c r="F324" i="5" s="1"/>
  <c r="D324" i="5"/>
  <c r="E323" i="5"/>
  <c r="F323" i="5" s="1"/>
  <c r="D323" i="5"/>
  <c r="E322" i="5"/>
  <c r="F322" i="5" s="1"/>
  <c r="D322" i="5"/>
  <c r="E319" i="5"/>
  <c r="F319" i="5" s="1"/>
  <c r="D319" i="5"/>
  <c r="E318" i="5"/>
  <c r="F318" i="5" s="1"/>
  <c r="D318" i="5"/>
  <c r="E317" i="5"/>
  <c r="F317" i="5" s="1"/>
  <c r="D317" i="5"/>
  <c r="E316" i="5"/>
  <c r="F316" i="5" s="1"/>
  <c r="D316" i="5"/>
  <c r="E315" i="5"/>
  <c r="F315" i="5" s="1"/>
  <c r="D315" i="5"/>
  <c r="E314" i="5"/>
  <c r="F314" i="5" s="1"/>
  <c r="D314" i="5"/>
  <c r="C313" i="5"/>
  <c r="D313" i="5" s="1"/>
  <c r="E312" i="5"/>
  <c r="F312" i="5" s="1"/>
  <c r="D312" i="5"/>
  <c r="E311" i="5"/>
  <c r="F311" i="5" s="1"/>
  <c r="D311" i="5"/>
  <c r="E310" i="5"/>
  <c r="F310" i="5" s="1"/>
  <c r="D310" i="5"/>
  <c r="E309" i="5"/>
  <c r="F309" i="5" s="1"/>
  <c r="D309" i="5"/>
  <c r="E306" i="5"/>
  <c r="F306" i="5" s="1"/>
  <c r="D306" i="5"/>
  <c r="E305" i="5"/>
  <c r="F305" i="5" s="1"/>
  <c r="D305" i="5"/>
  <c r="E304" i="5"/>
  <c r="F304" i="5" s="1"/>
  <c r="D304" i="5"/>
  <c r="E303" i="5"/>
  <c r="F303" i="5" s="1"/>
  <c r="D303" i="5"/>
  <c r="E302" i="5"/>
  <c r="F302" i="5" s="1"/>
  <c r="D302" i="5"/>
  <c r="E301" i="5"/>
  <c r="F301" i="5" s="1"/>
  <c r="D301" i="5"/>
  <c r="C300" i="5"/>
  <c r="C295" i="5" s="1"/>
  <c r="E295" i="5" s="1"/>
  <c r="F295" i="5" s="1"/>
  <c r="E299" i="5"/>
  <c r="F299" i="5" s="1"/>
  <c r="D299" i="5"/>
  <c r="E298" i="5"/>
  <c r="F298" i="5" s="1"/>
  <c r="D298" i="5"/>
  <c r="E297" i="5"/>
  <c r="F297" i="5" s="1"/>
  <c r="D297" i="5"/>
  <c r="E296" i="5"/>
  <c r="F296" i="5" s="1"/>
  <c r="D296" i="5"/>
  <c r="E292" i="5"/>
  <c r="F292" i="5" s="1"/>
  <c r="D292" i="5"/>
  <c r="E291" i="5"/>
  <c r="F291" i="5" s="1"/>
  <c r="D291" i="5"/>
  <c r="E290" i="5"/>
  <c r="F290" i="5" s="1"/>
  <c r="D290" i="5"/>
  <c r="E289" i="5"/>
  <c r="F289" i="5" s="1"/>
  <c r="D289" i="5"/>
  <c r="E288" i="5"/>
  <c r="F288" i="5" s="1"/>
  <c r="D288" i="5"/>
  <c r="C287" i="5"/>
  <c r="C285" i="5" s="1"/>
  <c r="D285" i="5" s="1"/>
  <c r="E286" i="5"/>
  <c r="F286" i="5" s="1"/>
  <c r="D286" i="5"/>
  <c r="E284" i="5"/>
  <c r="F284" i="5" s="1"/>
  <c r="D284" i="5"/>
  <c r="E283" i="5"/>
  <c r="F283" i="5" s="1"/>
  <c r="D283" i="5"/>
  <c r="E282" i="5"/>
  <c r="F282" i="5" s="1"/>
  <c r="D282" i="5"/>
  <c r="E281" i="5"/>
  <c r="F281" i="5" s="1"/>
  <c r="D281" i="5"/>
  <c r="E280" i="5"/>
  <c r="F280" i="5" s="1"/>
  <c r="D280" i="5"/>
  <c r="C279" i="5"/>
  <c r="E279" i="5" s="1"/>
  <c r="F279" i="5" s="1"/>
  <c r="E278" i="5"/>
  <c r="F278" i="5" s="1"/>
  <c r="D278" i="5"/>
  <c r="E277" i="5"/>
  <c r="F277" i="5" s="1"/>
  <c r="D277" i="5"/>
  <c r="C274" i="5"/>
  <c r="E274" i="5" s="1"/>
  <c r="F274" i="5" s="1"/>
  <c r="E273" i="5"/>
  <c r="F273" i="5" s="1"/>
  <c r="D273" i="5"/>
  <c r="E272" i="5"/>
  <c r="F272" i="5" s="1"/>
  <c r="D272" i="5"/>
  <c r="E271" i="5"/>
  <c r="F271" i="5" s="1"/>
  <c r="D271" i="5"/>
  <c r="E270" i="5"/>
  <c r="F270" i="5" s="1"/>
  <c r="D270" i="5"/>
  <c r="E269" i="5"/>
  <c r="F269" i="5" s="1"/>
  <c r="D269" i="5"/>
  <c r="E267" i="5"/>
  <c r="F267" i="5" s="1"/>
  <c r="D267" i="5"/>
  <c r="E266" i="5"/>
  <c r="F266" i="5" s="1"/>
  <c r="D266" i="5"/>
  <c r="E265" i="5"/>
  <c r="F265" i="5" s="1"/>
  <c r="D265" i="5"/>
  <c r="E264" i="5"/>
  <c r="F264" i="5" s="1"/>
  <c r="D264" i="5"/>
  <c r="E261" i="5"/>
  <c r="F261" i="5" s="1"/>
  <c r="D261" i="5"/>
  <c r="E260" i="5"/>
  <c r="F260" i="5" s="1"/>
  <c r="D260" i="5"/>
  <c r="E259" i="5"/>
  <c r="F259" i="5" s="1"/>
  <c r="D259" i="5"/>
  <c r="E258" i="5"/>
  <c r="F258" i="5" s="1"/>
  <c r="D258" i="5"/>
  <c r="E257" i="5"/>
  <c r="F257" i="5" s="1"/>
  <c r="D257" i="5"/>
  <c r="E256" i="5"/>
  <c r="F256" i="5" s="1"/>
  <c r="D256" i="5"/>
  <c r="C255" i="5"/>
  <c r="D255" i="5" s="1"/>
  <c r="E254" i="5"/>
  <c r="F254" i="5" s="1"/>
  <c r="D254" i="5"/>
  <c r="E253" i="5"/>
  <c r="F253" i="5" s="1"/>
  <c r="D253" i="5"/>
  <c r="E252" i="5"/>
  <c r="F252" i="5" s="1"/>
  <c r="D252" i="5"/>
  <c r="E251" i="5"/>
  <c r="F251" i="5" s="1"/>
  <c r="D251" i="5"/>
  <c r="E248" i="5"/>
  <c r="F248" i="5" s="1"/>
  <c r="D248" i="5"/>
  <c r="E247" i="5"/>
  <c r="F247" i="5" s="1"/>
  <c r="D247" i="5"/>
  <c r="E246" i="5"/>
  <c r="F246" i="5" s="1"/>
  <c r="D246" i="5"/>
  <c r="E245" i="5"/>
  <c r="F245" i="5" s="1"/>
  <c r="D245" i="5"/>
  <c r="E244" i="5"/>
  <c r="F244" i="5" s="1"/>
  <c r="D244" i="5"/>
  <c r="E243" i="5"/>
  <c r="F243" i="5" s="1"/>
  <c r="D243" i="5"/>
  <c r="C242" i="5"/>
  <c r="E241" i="5"/>
  <c r="F241" i="5" s="1"/>
  <c r="D241" i="5"/>
  <c r="E240" i="5"/>
  <c r="F240" i="5" s="1"/>
  <c r="D240" i="5"/>
  <c r="E239" i="5"/>
  <c r="F239" i="5" s="1"/>
  <c r="D239" i="5"/>
  <c r="E238" i="5"/>
  <c r="F238" i="5" s="1"/>
  <c r="D238" i="5"/>
  <c r="E234" i="5"/>
  <c r="F234" i="5" s="1"/>
  <c r="D234" i="5"/>
  <c r="E233" i="5"/>
  <c r="F233" i="5" s="1"/>
  <c r="D233" i="5"/>
  <c r="E232" i="5"/>
  <c r="F232" i="5" s="1"/>
  <c r="D232" i="5"/>
  <c r="E231" i="5"/>
  <c r="F231" i="5" s="1"/>
  <c r="D231" i="5"/>
  <c r="E230" i="5"/>
  <c r="F230" i="5" s="1"/>
  <c r="D230" i="5"/>
  <c r="C229" i="5"/>
  <c r="D229" i="5" s="1"/>
  <c r="E228" i="5"/>
  <c r="F228" i="5" s="1"/>
  <c r="D228" i="5"/>
  <c r="E226" i="5"/>
  <c r="F226" i="5" s="1"/>
  <c r="D226" i="5"/>
  <c r="E225" i="5"/>
  <c r="F225" i="5" s="1"/>
  <c r="D225" i="5"/>
  <c r="E224" i="5"/>
  <c r="F224" i="5" s="1"/>
  <c r="D224" i="5"/>
  <c r="E223" i="5"/>
  <c r="F223" i="5" s="1"/>
  <c r="D223" i="5"/>
  <c r="E222" i="5"/>
  <c r="F222" i="5" s="1"/>
  <c r="D222" i="5"/>
  <c r="C221" i="5"/>
  <c r="E221" i="5" s="1"/>
  <c r="F221" i="5" s="1"/>
  <c r="E220" i="5"/>
  <c r="F220" i="5" s="1"/>
  <c r="D220" i="5"/>
  <c r="E219" i="5"/>
  <c r="F219" i="5" s="1"/>
  <c r="D219" i="5"/>
  <c r="E216" i="5"/>
  <c r="F216" i="5" s="1"/>
  <c r="D216" i="5"/>
  <c r="E215" i="5"/>
  <c r="F215" i="5" s="1"/>
  <c r="D215" i="5"/>
  <c r="E214" i="5"/>
  <c r="F214" i="5" s="1"/>
  <c r="D214" i="5"/>
  <c r="E213" i="5"/>
  <c r="F213" i="5" s="1"/>
  <c r="D213" i="5"/>
  <c r="E212" i="5"/>
  <c r="F212" i="5" s="1"/>
  <c r="D212" i="5"/>
  <c r="E211" i="5"/>
  <c r="F211" i="5" s="1"/>
  <c r="D211" i="5"/>
  <c r="C210" i="5"/>
  <c r="E210" i="5" s="1"/>
  <c r="F210" i="5" s="1"/>
  <c r="E209" i="5"/>
  <c r="F209" i="5" s="1"/>
  <c r="D209" i="5"/>
  <c r="E208" i="5"/>
  <c r="F208" i="5" s="1"/>
  <c r="D208" i="5"/>
  <c r="E207" i="5"/>
  <c r="F207" i="5" s="1"/>
  <c r="D207" i="5"/>
  <c r="E206" i="5"/>
  <c r="F206" i="5" s="1"/>
  <c r="D206" i="5"/>
  <c r="E203" i="5"/>
  <c r="F203" i="5" s="1"/>
  <c r="D203" i="5"/>
  <c r="E202" i="5"/>
  <c r="F202" i="5" s="1"/>
  <c r="D202" i="5"/>
  <c r="E201" i="5"/>
  <c r="F201" i="5" s="1"/>
  <c r="D201" i="5"/>
  <c r="E200" i="5"/>
  <c r="F200" i="5" s="1"/>
  <c r="D200" i="5"/>
  <c r="E199" i="5"/>
  <c r="F199" i="5" s="1"/>
  <c r="D199" i="5"/>
  <c r="E198" i="5"/>
  <c r="F198" i="5" s="1"/>
  <c r="D198" i="5"/>
  <c r="C197" i="5"/>
  <c r="D197" i="5" s="1"/>
  <c r="E196" i="5"/>
  <c r="F196" i="5" s="1"/>
  <c r="D196" i="5"/>
  <c r="E195" i="5"/>
  <c r="F195" i="5" s="1"/>
  <c r="D195" i="5"/>
  <c r="E194" i="5"/>
  <c r="F194" i="5" s="1"/>
  <c r="D194" i="5"/>
  <c r="E193" i="5"/>
  <c r="F193" i="5" s="1"/>
  <c r="D193" i="5"/>
  <c r="E191" i="5"/>
  <c r="F191" i="5" s="1"/>
  <c r="D191" i="5"/>
  <c r="E190" i="5"/>
  <c r="F190" i="5" s="1"/>
  <c r="D190" i="5"/>
  <c r="E189" i="5"/>
  <c r="F189" i="5" s="1"/>
  <c r="D189" i="5"/>
  <c r="E188" i="5"/>
  <c r="F188" i="5" s="1"/>
  <c r="D188" i="5"/>
  <c r="E187" i="5"/>
  <c r="F187" i="5" s="1"/>
  <c r="D187" i="5"/>
  <c r="E186" i="5"/>
  <c r="F186" i="5" s="1"/>
  <c r="D186" i="5"/>
  <c r="E185" i="5"/>
  <c r="F185" i="5" s="1"/>
  <c r="D185" i="5"/>
  <c r="C184" i="5"/>
  <c r="D184" i="5" s="1"/>
  <c r="E183" i="5"/>
  <c r="F183" i="5" s="1"/>
  <c r="D183" i="5"/>
  <c r="E182" i="5"/>
  <c r="F182" i="5" s="1"/>
  <c r="D182" i="5"/>
  <c r="E181" i="5"/>
  <c r="F181" i="5" s="1"/>
  <c r="D181" i="5"/>
  <c r="E180" i="5"/>
  <c r="F180" i="5" s="1"/>
  <c r="D180" i="5"/>
  <c r="E176" i="5"/>
  <c r="F176" i="5" s="1"/>
  <c r="D176" i="5"/>
  <c r="E175" i="5"/>
  <c r="F175" i="5" s="1"/>
  <c r="D175" i="5"/>
  <c r="E174" i="5"/>
  <c r="F174" i="5" s="1"/>
  <c r="D174" i="5"/>
  <c r="E173" i="5"/>
  <c r="F173" i="5" s="1"/>
  <c r="D173" i="5"/>
  <c r="E172" i="5"/>
  <c r="F172" i="5" s="1"/>
  <c r="D172" i="5"/>
  <c r="C171" i="5"/>
  <c r="C169" i="5" s="1"/>
  <c r="E170" i="5"/>
  <c r="F170" i="5" s="1"/>
  <c r="D170" i="5"/>
  <c r="E168" i="5"/>
  <c r="F168" i="5" s="1"/>
  <c r="D168" i="5"/>
  <c r="E167" i="5"/>
  <c r="F167" i="5" s="1"/>
  <c r="D167" i="5"/>
  <c r="E166" i="5"/>
  <c r="F166" i="5" s="1"/>
  <c r="D166" i="5"/>
  <c r="E165" i="5"/>
  <c r="F165" i="5" s="1"/>
  <c r="D165" i="5"/>
  <c r="E164" i="5"/>
  <c r="F164" i="5" s="1"/>
  <c r="D164" i="5"/>
  <c r="C163" i="5"/>
  <c r="D163" i="5" s="1"/>
  <c r="E162" i="5"/>
  <c r="F162" i="5" s="1"/>
  <c r="D162" i="5"/>
  <c r="E161" i="5"/>
  <c r="F161" i="5" s="1"/>
  <c r="D161" i="5"/>
  <c r="E159" i="5"/>
  <c r="F159" i="5" s="1"/>
  <c r="D159" i="5"/>
  <c r="E158" i="5"/>
  <c r="F158" i="5" s="1"/>
  <c r="D158" i="5"/>
  <c r="E157" i="5"/>
  <c r="F157" i="5" s="1"/>
  <c r="D157" i="5"/>
  <c r="E156" i="5"/>
  <c r="F156" i="5" s="1"/>
  <c r="D156" i="5"/>
  <c r="E155" i="5"/>
  <c r="F155" i="5" s="1"/>
  <c r="D155" i="5"/>
  <c r="E154" i="5"/>
  <c r="F154" i="5" s="1"/>
  <c r="D154" i="5"/>
  <c r="E153" i="5"/>
  <c r="F153" i="5" s="1"/>
  <c r="D153" i="5"/>
  <c r="C152" i="5"/>
  <c r="E152" i="5" s="1"/>
  <c r="F152" i="5" s="1"/>
  <c r="E151" i="5"/>
  <c r="F151" i="5" s="1"/>
  <c r="D151" i="5"/>
  <c r="E150" i="5"/>
  <c r="F150" i="5" s="1"/>
  <c r="D150" i="5"/>
  <c r="E149" i="5"/>
  <c r="F149" i="5" s="1"/>
  <c r="D149" i="5"/>
  <c r="E148" i="5"/>
  <c r="F148" i="5" s="1"/>
  <c r="D148" i="5"/>
  <c r="E146" i="5"/>
  <c r="F146" i="5" s="1"/>
  <c r="D146" i="5"/>
  <c r="E145" i="5"/>
  <c r="F145" i="5" s="1"/>
  <c r="D145" i="5"/>
  <c r="E144" i="5"/>
  <c r="F144" i="5" s="1"/>
  <c r="D144" i="5"/>
  <c r="E143" i="5"/>
  <c r="F143" i="5" s="1"/>
  <c r="D143" i="5"/>
  <c r="E142" i="5"/>
  <c r="F142" i="5" s="1"/>
  <c r="D142" i="5"/>
  <c r="E141" i="5"/>
  <c r="F141" i="5" s="1"/>
  <c r="D141" i="5"/>
  <c r="E140" i="5"/>
  <c r="F140" i="5" s="1"/>
  <c r="D140" i="5"/>
  <c r="C139" i="5"/>
  <c r="E139" i="5" s="1"/>
  <c r="F139" i="5" s="1"/>
  <c r="E138" i="5"/>
  <c r="F138" i="5" s="1"/>
  <c r="D138" i="5"/>
  <c r="E137" i="5"/>
  <c r="F137" i="5" s="1"/>
  <c r="D137" i="5"/>
  <c r="E136" i="5"/>
  <c r="F136" i="5" s="1"/>
  <c r="D136" i="5"/>
  <c r="E135" i="5"/>
  <c r="F135" i="5" s="1"/>
  <c r="D135" i="5"/>
  <c r="E133" i="5"/>
  <c r="F133" i="5" s="1"/>
  <c r="D133" i="5"/>
  <c r="E132" i="5"/>
  <c r="F132" i="5" s="1"/>
  <c r="D132" i="5"/>
  <c r="E131" i="5"/>
  <c r="F131" i="5" s="1"/>
  <c r="D131" i="5"/>
  <c r="E130" i="5"/>
  <c r="F130" i="5" s="1"/>
  <c r="D130" i="5"/>
  <c r="E129" i="5"/>
  <c r="F129" i="5" s="1"/>
  <c r="D129" i="5"/>
  <c r="E128" i="5"/>
  <c r="F128" i="5" s="1"/>
  <c r="D128" i="5"/>
  <c r="E127" i="5"/>
  <c r="F127" i="5" s="1"/>
  <c r="D127" i="5"/>
  <c r="C126" i="5"/>
  <c r="E125" i="5"/>
  <c r="F125" i="5" s="1"/>
  <c r="D125" i="5"/>
  <c r="E124" i="5"/>
  <c r="F124" i="5" s="1"/>
  <c r="D124" i="5"/>
  <c r="E123" i="5"/>
  <c r="F123" i="5" s="1"/>
  <c r="D123" i="5"/>
  <c r="E122" i="5"/>
  <c r="F122" i="5" s="1"/>
  <c r="D122" i="5"/>
  <c r="E118" i="5"/>
  <c r="F118" i="5" s="1"/>
  <c r="D118" i="5"/>
  <c r="E117" i="5"/>
  <c r="F117" i="5" s="1"/>
  <c r="D117" i="5"/>
  <c r="E116" i="5"/>
  <c r="F116" i="5" s="1"/>
  <c r="D116" i="5"/>
  <c r="E115" i="5"/>
  <c r="F115" i="5" s="1"/>
  <c r="D115" i="5"/>
  <c r="E114" i="5"/>
  <c r="F114" i="5" s="1"/>
  <c r="D114" i="5"/>
  <c r="C113" i="5"/>
  <c r="C111" i="5" s="1"/>
  <c r="E111" i="5" s="1"/>
  <c r="F111" i="5" s="1"/>
  <c r="E112" i="5"/>
  <c r="F112" i="5" s="1"/>
  <c r="D112" i="5"/>
  <c r="E110" i="5"/>
  <c r="F110" i="5" s="1"/>
  <c r="D110" i="5"/>
  <c r="E109" i="5"/>
  <c r="F109" i="5" s="1"/>
  <c r="D109" i="5"/>
  <c r="E108" i="5"/>
  <c r="F108" i="5" s="1"/>
  <c r="D108" i="5"/>
  <c r="E107" i="5"/>
  <c r="F107" i="5" s="1"/>
  <c r="D107" i="5"/>
  <c r="E106" i="5"/>
  <c r="F106" i="5" s="1"/>
  <c r="D106" i="5"/>
  <c r="C105" i="5"/>
  <c r="E105" i="5" s="1"/>
  <c r="F105" i="5" s="1"/>
  <c r="E104" i="5"/>
  <c r="F104" i="5" s="1"/>
  <c r="D104" i="5"/>
  <c r="E103" i="5"/>
  <c r="F103" i="5" s="1"/>
  <c r="D103" i="5"/>
  <c r="E101" i="5"/>
  <c r="F101" i="5" s="1"/>
  <c r="D101" i="5"/>
  <c r="E100" i="5"/>
  <c r="F100" i="5" s="1"/>
  <c r="D100" i="5"/>
  <c r="E99" i="5"/>
  <c r="F99" i="5" s="1"/>
  <c r="D99" i="5"/>
  <c r="E98" i="5"/>
  <c r="F98" i="5" s="1"/>
  <c r="D98" i="5"/>
  <c r="E97" i="5"/>
  <c r="F97" i="5" s="1"/>
  <c r="D97" i="5"/>
  <c r="E96" i="5"/>
  <c r="F96" i="5" s="1"/>
  <c r="D96" i="5"/>
  <c r="E95" i="5"/>
  <c r="F95" i="5" s="1"/>
  <c r="D95" i="5"/>
  <c r="C94" i="5"/>
  <c r="E94" i="5" s="1"/>
  <c r="F94" i="5" s="1"/>
  <c r="E93" i="5"/>
  <c r="F93" i="5" s="1"/>
  <c r="D93" i="5"/>
  <c r="E92" i="5"/>
  <c r="F92" i="5" s="1"/>
  <c r="D92" i="5"/>
  <c r="E91" i="5"/>
  <c r="F91" i="5" s="1"/>
  <c r="D91" i="5"/>
  <c r="E90" i="5"/>
  <c r="F90" i="5" s="1"/>
  <c r="D90" i="5"/>
  <c r="E87" i="5"/>
  <c r="F87" i="5" s="1"/>
  <c r="D87" i="5"/>
  <c r="E86" i="5"/>
  <c r="F86" i="5" s="1"/>
  <c r="D86" i="5"/>
  <c r="E85" i="5"/>
  <c r="F85" i="5" s="1"/>
  <c r="D85" i="5"/>
  <c r="E84" i="5"/>
  <c r="F84" i="5" s="1"/>
  <c r="D84" i="5"/>
  <c r="E83" i="5"/>
  <c r="F83" i="5" s="1"/>
  <c r="D83" i="5"/>
  <c r="E82" i="5"/>
  <c r="F82" i="5" s="1"/>
  <c r="D82" i="5"/>
  <c r="C81" i="5"/>
  <c r="E81" i="5" s="1"/>
  <c r="F81" i="5" s="1"/>
  <c r="E80" i="5"/>
  <c r="F80" i="5" s="1"/>
  <c r="D80" i="5"/>
  <c r="E79" i="5"/>
  <c r="F79" i="5" s="1"/>
  <c r="D79" i="5"/>
  <c r="E78" i="5"/>
  <c r="F78" i="5" s="1"/>
  <c r="D78" i="5"/>
  <c r="E77" i="5"/>
  <c r="F77" i="5" s="1"/>
  <c r="D77" i="5"/>
  <c r="E75" i="5"/>
  <c r="F75" i="5" s="1"/>
  <c r="D75" i="5"/>
  <c r="E74" i="5"/>
  <c r="F74" i="5" s="1"/>
  <c r="D74" i="5"/>
  <c r="E73" i="5"/>
  <c r="F73" i="5" s="1"/>
  <c r="D73" i="5"/>
  <c r="E72" i="5"/>
  <c r="F72" i="5" s="1"/>
  <c r="D72" i="5"/>
  <c r="E71" i="5"/>
  <c r="F71" i="5" s="1"/>
  <c r="D71" i="5"/>
  <c r="E70" i="5"/>
  <c r="F70" i="5" s="1"/>
  <c r="D70" i="5"/>
  <c r="E69" i="5"/>
  <c r="F69" i="5" s="1"/>
  <c r="D69" i="5"/>
  <c r="C68" i="5"/>
  <c r="E68" i="5" s="1"/>
  <c r="F68" i="5" s="1"/>
  <c r="E67" i="5"/>
  <c r="F67" i="5" s="1"/>
  <c r="D67" i="5"/>
  <c r="E66" i="5"/>
  <c r="F66" i="5" s="1"/>
  <c r="D66" i="5"/>
  <c r="E65" i="5"/>
  <c r="F65" i="5" s="1"/>
  <c r="D65" i="5"/>
  <c r="E64" i="5"/>
  <c r="F64" i="5" s="1"/>
  <c r="D64" i="5"/>
  <c r="E60" i="5"/>
  <c r="F60" i="5" s="1"/>
  <c r="D60" i="5"/>
  <c r="E59" i="5"/>
  <c r="F59" i="5" s="1"/>
  <c r="D59" i="5"/>
  <c r="E58" i="5"/>
  <c r="F58" i="5" s="1"/>
  <c r="D58" i="5"/>
  <c r="E57" i="5"/>
  <c r="F57" i="5" s="1"/>
  <c r="D57" i="5"/>
  <c r="E56" i="5"/>
  <c r="F56" i="5" s="1"/>
  <c r="D56" i="5"/>
  <c r="C55" i="5"/>
  <c r="E55" i="5" s="1"/>
  <c r="F55" i="5" s="1"/>
  <c r="E54" i="5"/>
  <c r="F54" i="5" s="1"/>
  <c r="D54" i="5"/>
  <c r="E52" i="5"/>
  <c r="F52" i="5" s="1"/>
  <c r="D52" i="5"/>
  <c r="E51" i="5"/>
  <c r="F51" i="5" s="1"/>
  <c r="D51" i="5"/>
  <c r="E50" i="5"/>
  <c r="F50" i="5" s="1"/>
  <c r="D50" i="5"/>
  <c r="E49" i="5"/>
  <c r="F49" i="5" s="1"/>
  <c r="D49" i="5"/>
  <c r="E48" i="5"/>
  <c r="F48" i="5" s="1"/>
  <c r="D48" i="5"/>
  <c r="C47" i="5"/>
  <c r="E47" i="5" s="1"/>
  <c r="F47" i="5" s="1"/>
  <c r="E46" i="5"/>
  <c r="F46" i="5" s="1"/>
  <c r="D46" i="5"/>
  <c r="E45" i="5"/>
  <c r="F45" i="5" s="1"/>
  <c r="D45" i="5"/>
  <c r="E43" i="5"/>
  <c r="F43" i="5" s="1"/>
  <c r="D43" i="5"/>
  <c r="C42" i="5"/>
  <c r="E42" i="5" s="1"/>
  <c r="F42" i="5" s="1"/>
  <c r="E41" i="5"/>
  <c r="F41" i="5" s="1"/>
  <c r="D41" i="5"/>
  <c r="E40" i="5"/>
  <c r="F40" i="5" s="1"/>
  <c r="D40" i="5"/>
  <c r="E39" i="5"/>
  <c r="F39" i="5" s="1"/>
  <c r="D39" i="5"/>
  <c r="E38" i="5"/>
  <c r="F38" i="5" s="1"/>
  <c r="D38" i="5"/>
  <c r="E37" i="5"/>
  <c r="F37" i="5" s="1"/>
  <c r="D37" i="5"/>
  <c r="E35" i="5"/>
  <c r="F35" i="5" s="1"/>
  <c r="D35" i="5"/>
  <c r="E34" i="5"/>
  <c r="F34" i="5" s="1"/>
  <c r="D34" i="5"/>
  <c r="E33" i="5"/>
  <c r="F33" i="5" s="1"/>
  <c r="D33" i="5"/>
  <c r="E32" i="5"/>
  <c r="F32" i="5" s="1"/>
  <c r="D32" i="5"/>
  <c r="E30" i="5"/>
  <c r="F30" i="5" s="1"/>
  <c r="D30" i="5"/>
  <c r="E29" i="5"/>
  <c r="F29" i="5" s="1"/>
  <c r="D29" i="5"/>
  <c r="E28" i="5"/>
  <c r="F28" i="5" s="1"/>
  <c r="D28" i="5"/>
  <c r="E27" i="5"/>
  <c r="F27" i="5" s="1"/>
  <c r="D27" i="5"/>
  <c r="E26" i="5"/>
  <c r="F26" i="5" s="1"/>
  <c r="D26" i="5"/>
  <c r="E25" i="5"/>
  <c r="F25" i="5" s="1"/>
  <c r="D25" i="5"/>
  <c r="E24" i="5"/>
  <c r="F24" i="5" s="1"/>
  <c r="D24" i="5"/>
  <c r="C23" i="5"/>
  <c r="E23" i="5" s="1"/>
  <c r="F23" i="5" s="1"/>
  <c r="E22" i="5"/>
  <c r="F22" i="5" s="1"/>
  <c r="D22" i="5"/>
  <c r="E21" i="5"/>
  <c r="F21" i="5" s="1"/>
  <c r="D21" i="5"/>
  <c r="E20" i="5"/>
  <c r="F20" i="5" s="1"/>
  <c r="D20" i="5"/>
  <c r="E19" i="5"/>
  <c r="F19" i="5" s="1"/>
  <c r="D19" i="5"/>
  <c r="E17" i="5"/>
  <c r="F17" i="5" s="1"/>
  <c r="D17" i="5"/>
  <c r="C16" i="5"/>
  <c r="D16" i="5" s="1"/>
  <c r="E15" i="5"/>
  <c r="F15" i="5" s="1"/>
  <c r="D15" i="5"/>
  <c r="E14" i="5"/>
  <c r="F14" i="5" s="1"/>
  <c r="D14" i="5"/>
  <c r="E13" i="5"/>
  <c r="F13" i="5" s="1"/>
  <c r="D13" i="5"/>
  <c r="E12" i="5"/>
  <c r="F12" i="5" s="1"/>
  <c r="D12" i="5"/>
  <c r="E11" i="5"/>
  <c r="F11" i="5" s="1"/>
  <c r="D11" i="5"/>
  <c r="E9" i="5"/>
  <c r="F9" i="5" s="1"/>
  <c r="D9" i="5"/>
  <c r="E8" i="5"/>
  <c r="F8" i="5" s="1"/>
  <c r="D8" i="5"/>
  <c r="E7" i="5"/>
  <c r="F7" i="5" s="1"/>
  <c r="D7" i="5"/>
  <c r="E6" i="5"/>
  <c r="F6" i="5" s="1"/>
  <c r="D6" i="5"/>
  <c r="D585" i="6" l="1"/>
  <c r="E469" i="6"/>
  <c r="F469" i="6" s="1"/>
  <c r="D211" i="6"/>
  <c r="C133" i="6"/>
  <c r="D133" i="6" s="1"/>
  <c r="C466" i="6"/>
  <c r="D466" i="6" s="1"/>
  <c r="E585" i="6"/>
  <c r="F585" i="6" s="1"/>
  <c r="E557" i="6"/>
  <c r="F557" i="6" s="1"/>
  <c r="C348" i="6"/>
  <c r="E348" i="6" s="1"/>
  <c r="F348" i="6" s="1"/>
  <c r="D518" i="6"/>
  <c r="C15" i="6"/>
  <c r="E15" i="6" s="1"/>
  <c r="F15" i="6" s="1"/>
  <c r="C456" i="6"/>
  <c r="E456" i="6" s="1"/>
  <c r="F456" i="6" s="1"/>
  <c r="C172" i="6"/>
  <c r="E172" i="6" s="1"/>
  <c r="F172" i="6" s="1"/>
  <c r="D531" i="6"/>
  <c r="D77" i="6"/>
  <c r="C113" i="6"/>
  <c r="D113" i="6" s="1"/>
  <c r="C44" i="6"/>
  <c r="D44" i="6" s="1"/>
  <c r="C387" i="6"/>
  <c r="D387" i="6" s="1"/>
  <c r="E495" i="6"/>
  <c r="F495" i="6" s="1"/>
  <c r="D369" i="6"/>
  <c r="D567" i="6"/>
  <c r="E567" i="6"/>
  <c r="F567" i="6" s="1"/>
  <c r="D46" i="6"/>
  <c r="C103" i="6"/>
  <c r="E103" i="6" s="1"/>
  <c r="F103" i="6" s="1"/>
  <c r="C162" i="6"/>
  <c r="E162" i="6" s="1"/>
  <c r="F162" i="6" s="1"/>
  <c r="D438" i="6"/>
  <c r="D27" i="6"/>
  <c r="C123" i="6"/>
  <c r="E123" i="6" s="1"/>
  <c r="F123" i="6" s="1"/>
  <c r="E263" i="6"/>
  <c r="F263" i="6" s="1"/>
  <c r="D557" i="6"/>
  <c r="C74" i="6"/>
  <c r="D74" i="6" s="1"/>
  <c r="E564" i="6"/>
  <c r="F564" i="6" s="1"/>
  <c r="D564" i="6"/>
  <c r="E554" i="6"/>
  <c r="F554" i="6" s="1"/>
  <c r="D554" i="6"/>
  <c r="C368" i="6"/>
  <c r="E389" i="6"/>
  <c r="F389" i="6" s="1"/>
  <c r="C407" i="6"/>
  <c r="E459" i="6"/>
  <c r="F459" i="6" s="1"/>
  <c r="D67" i="6"/>
  <c r="E95" i="6"/>
  <c r="F95" i="6" s="1"/>
  <c r="D193" i="6"/>
  <c r="C544" i="6"/>
  <c r="D106" i="6"/>
  <c r="E126" i="6"/>
  <c r="F126" i="6" s="1"/>
  <c r="E291" i="6"/>
  <c r="F291" i="6" s="1"/>
  <c r="C299" i="6"/>
  <c r="D299" i="6" s="1"/>
  <c r="E449" i="6"/>
  <c r="F449" i="6" s="1"/>
  <c r="E466" i="6"/>
  <c r="F466" i="6" s="1"/>
  <c r="D528" i="6"/>
  <c r="D75" i="6"/>
  <c r="D175" i="6"/>
  <c r="E260" i="6"/>
  <c r="F260" i="6" s="1"/>
  <c r="D38" i="6"/>
  <c r="E75" i="6"/>
  <c r="F75" i="6" s="1"/>
  <c r="C93" i="6"/>
  <c r="D253" i="6"/>
  <c r="D381" i="6"/>
  <c r="D420" i="6"/>
  <c r="C515" i="6"/>
  <c r="E133" i="6"/>
  <c r="F133" i="6" s="1"/>
  <c r="D185" i="6"/>
  <c r="D214" i="6"/>
  <c r="D242" i="6"/>
  <c r="D340" i="6"/>
  <c r="E371" i="6"/>
  <c r="F371" i="6" s="1"/>
  <c r="D516" i="6"/>
  <c r="D18" i="6"/>
  <c r="C289" i="6"/>
  <c r="D289" i="6" s="1"/>
  <c r="C417" i="6"/>
  <c r="D547" i="6"/>
  <c r="E182" i="6"/>
  <c r="F182" i="6" s="1"/>
  <c r="C643" i="5"/>
  <c r="E643" i="5" s="1"/>
  <c r="F643" i="5" s="1"/>
  <c r="C102" i="5"/>
  <c r="E102" i="5" s="1"/>
  <c r="F102" i="5" s="1"/>
  <c r="C321" i="5"/>
  <c r="E321" i="5" s="1"/>
  <c r="F321" i="5" s="1"/>
  <c r="C469" i="5"/>
  <c r="D469" i="5" s="1"/>
  <c r="E590" i="5"/>
  <c r="F590" i="5" s="1"/>
  <c r="C558" i="5"/>
  <c r="D558" i="5" s="1"/>
  <c r="C353" i="5"/>
  <c r="E353" i="5" s="1"/>
  <c r="F353" i="5" s="1"/>
  <c r="C624" i="5"/>
  <c r="E624" i="5" s="1"/>
  <c r="F624" i="5" s="1"/>
  <c r="E255" i="5"/>
  <c r="F255" i="5" s="1"/>
  <c r="D527" i="5"/>
  <c r="C250" i="5"/>
  <c r="E250" i="5" s="1"/>
  <c r="F250" i="5" s="1"/>
  <c r="C89" i="5"/>
  <c r="E89" i="5" s="1"/>
  <c r="F89" i="5" s="1"/>
  <c r="C147" i="5"/>
  <c r="E147" i="5" s="1"/>
  <c r="F147" i="5" s="1"/>
  <c r="C268" i="5"/>
  <c r="C263" i="5" s="1"/>
  <c r="E263" i="5" s="1"/>
  <c r="F263" i="5" s="1"/>
  <c r="D274" i="5"/>
  <c r="C459" i="5"/>
  <c r="D459" i="5" s="1"/>
  <c r="C540" i="5"/>
  <c r="E540" i="5" s="1"/>
  <c r="F540" i="5" s="1"/>
  <c r="D210" i="5"/>
  <c r="E674" i="5"/>
  <c r="F674" i="5" s="1"/>
  <c r="E163" i="5"/>
  <c r="F163" i="5" s="1"/>
  <c r="E313" i="5"/>
  <c r="F313" i="5" s="1"/>
  <c r="C669" i="5"/>
  <c r="E669" i="5" s="1"/>
  <c r="F669" i="5" s="1"/>
  <c r="C682" i="5"/>
  <c r="E682" i="5" s="1"/>
  <c r="F682" i="5" s="1"/>
  <c r="C308" i="5"/>
  <c r="D23" i="5"/>
  <c r="E395" i="5"/>
  <c r="F395" i="5" s="1"/>
  <c r="D448" i="5"/>
  <c r="D487" i="5"/>
  <c r="C450" i="5"/>
  <c r="E450" i="5" s="1"/>
  <c r="F450" i="5" s="1"/>
  <c r="C517" i="5"/>
  <c r="E517" i="5" s="1"/>
  <c r="F517" i="5" s="1"/>
  <c r="C18" i="5"/>
  <c r="E18" i="5" s="1"/>
  <c r="F18" i="5" s="1"/>
  <c r="C36" i="5"/>
  <c r="E36" i="5" s="1"/>
  <c r="F36" i="5" s="1"/>
  <c r="D42" i="5"/>
  <c r="D429" i="5"/>
  <c r="C482" i="5"/>
  <c r="E482" i="5" s="1"/>
  <c r="F482" i="5" s="1"/>
  <c r="C160" i="5"/>
  <c r="E160" i="5" s="1"/>
  <c r="F160" i="5" s="1"/>
  <c r="C44" i="5"/>
  <c r="E44" i="5" s="1"/>
  <c r="F44" i="5" s="1"/>
  <c r="D94" i="5"/>
  <c r="D519" i="5"/>
  <c r="E392" i="5"/>
  <c r="F392" i="5" s="1"/>
  <c r="D392" i="5"/>
  <c r="D279" i="5"/>
  <c r="E337" i="5"/>
  <c r="F337" i="5" s="1"/>
  <c r="C10" i="5"/>
  <c r="C5" i="5" s="1"/>
  <c r="E285" i="5"/>
  <c r="F285" i="5" s="1"/>
  <c r="D395" i="5"/>
  <c r="D590" i="5"/>
  <c r="D603" i="5"/>
  <c r="D685" i="5"/>
  <c r="E693" i="5"/>
  <c r="F693" i="5" s="1"/>
  <c r="D545" i="5"/>
  <c r="D643" i="5"/>
  <c r="D18" i="5"/>
  <c r="D47" i="5"/>
  <c r="D152" i="5"/>
  <c r="E345" i="5"/>
  <c r="F345" i="5" s="1"/>
  <c r="E453" i="5"/>
  <c r="F453" i="5" s="1"/>
  <c r="C500" i="5"/>
  <c r="D506" i="5"/>
  <c r="C691" i="5"/>
  <c r="D424" i="5"/>
  <c r="C53" i="5"/>
  <c r="E53" i="5" s="1"/>
  <c r="F53" i="5" s="1"/>
  <c r="D105" i="5"/>
  <c r="C192" i="5"/>
  <c r="E197" i="5"/>
  <c r="F197" i="5" s="1"/>
  <c r="E287" i="5"/>
  <c r="F287" i="5" s="1"/>
  <c r="E532" i="5"/>
  <c r="F532" i="5" s="1"/>
  <c r="C218" i="5"/>
  <c r="C334" i="5"/>
  <c r="E300" i="5"/>
  <c r="F300" i="5" s="1"/>
  <c r="D358" i="5"/>
  <c r="D564" i="5"/>
  <c r="D627" i="5"/>
  <c r="C276" i="5"/>
  <c r="D171" i="5"/>
  <c r="C633" i="5"/>
  <c r="E633" i="5" s="1"/>
  <c r="F633" i="5" s="1"/>
  <c r="C76" i="5"/>
  <c r="D221" i="5"/>
  <c r="E16" i="5"/>
  <c r="F16" i="5" s="1"/>
  <c r="C63" i="5"/>
  <c r="E63" i="5" s="1"/>
  <c r="F63" i="5" s="1"/>
  <c r="D81" i="5"/>
  <c r="D102" i="5"/>
  <c r="C134" i="5"/>
  <c r="E134" i="5" s="1"/>
  <c r="F134" i="5" s="1"/>
  <c r="D326" i="5"/>
  <c r="D511" i="5"/>
  <c r="C598" i="5"/>
  <c r="D113" i="5"/>
  <c r="E113" i="5"/>
  <c r="F113" i="5" s="1"/>
  <c r="E169" i="5"/>
  <c r="F169" i="5" s="1"/>
  <c r="D169" i="5"/>
  <c r="D111" i="5"/>
  <c r="D55" i="5"/>
  <c r="D68" i="5"/>
  <c r="C121" i="5"/>
  <c r="E126" i="5"/>
  <c r="F126" i="5" s="1"/>
  <c r="D126" i="5"/>
  <c r="C384" i="5"/>
  <c r="E390" i="5"/>
  <c r="F390" i="5" s="1"/>
  <c r="D390" i="5"/>
  <c r="E171" i="5"/>
  <c r="F171" i="5" s="1"/>
  <c r="E184" i="5"/>
  <c r="F184" i="5" s="1"/>
  <c r="C227" i="5"/>
  <c r="E229" i="5"/>
  <c r="F229" i="5" s="1"/>
  <c r="D343" i="5"/>
  <c r="C205" i="5"/>
  <c r="C237" i="5"/>
  <c r="E242" i="5"/>
  <c r="F242" i="5" s="1"/>
  <c r="E268" i="5"/>
  <c r="F268" i="5" s="1"/>
  <c r="D268" i="5"/>
  <c r="D295" i="5"/>
  <c r="C179" i="5"/>
  <c r="D242" i="5"/>
  <c r="D139" i="5"/>
  <c r="E366" i="5"/>
  <c r="F366" i="5" s="1"/>
  <c r="D366" i="5"/>
  <c r="C411" i="5"/>
  <c r="E416" i="5"/>
  <c r="F416" i="5" s="1"/>
  <c r="D287" i="5"/>
  <c r="D300" i="5"/>
  <c r="D345" i="5"/>
  <c r="D416" i="5"/>
  <c r="C401" i="5"/>
  <c r="E403" i="5"/>
  <c r="F403" i="5" s="1"/>
  <c r="E508" i="5"/>
  <c r="F508" i="5" s="1"/>
  <c r="D508" i="5"/>
  <c r="D403" i="5"/>
  <c r="C437" i="5"/>
  <c r="E442" i="5"/>
  <c r="F442" i="5" s="1"/>
  <c r="E371" i="5"/>
  <c r="F371" i="5" s="1"/>
  <c r="D371" i="5"/>
  <c r="C656" i="5"/>
  <c r="E661" i="5"/>
  <c r="F661" i="5" s="1"/>
  <c r="D661" i="5"/>
  <c r="D532" i="5"/>
  <c r="E448" i="5"/>
  <c r="F448" i="5" s="1"/>
  <c r="D461" i="5"/>
  <c r="D474" i="5"/>
  <c r="E511" i="5"/>
  <c r="F511" i="5" s="1"/>
  <c r="E558" i="5"/>
  <c r="F558" i="5" s="1"/>
  <c r="E28" i="6"/>
  <c r="F28" i="6" s="1"/>
  <c r="C25" i="6"/>
  <c r="D28" i="6"/>
  <c r="C5" i="6"/>
  <c r="D8" i="6"/>
  <c r="D35" i="6"/>
  <c r="D224" i="6"/>
  <c r="E224" i="6"/>
  <c r="F224" i="6" s="1"/>
  <c r="C221" i="6"/>
  <c r="D64" i="6"/>
  <c r="E309" i="6"/>
  <c r="F309" i="6" s="1"/>
  <c r="D309" i="6"/>
  <c r="E622" i="5"/>
  <c r="F622" i="5" s="1"/>
  <c r="E585" i="5"/>
  <c r="F585" i="5" s="1"/>
  <c r="D585" i="5"/>
  <c r="D622" i="5"/>
  <c r="C616" i="5"/>
  <c r="D144" i="6"/>
  <c r="C142" i="6"/>
  <c r="E87" i="6"/>
  <c r="F87" i="6" s="1"/>
  <c r="C84" i="6"/>
  <c r="D87" i="6"/>
  <c r="D635" i="5"/>
  <c r="D648" i="5"/>
  <c r="E400" i="6"/>
  <c r="F400" i="6" s="1"/>
  <c r="D400" i="6"/>
  <c r="C397" i="6"/>
  <c r="C54" i="6"/>
  <c r="D57" i="6"/>
  <c r="D152" i="6"/>
  <c r="E152" i="6"/>
  <c r="F152" i="6" s="1"/>
  <c r="E113" i="6"/>
  <c r="F113" i="6" s="1"/>
  <c r="E312" i="6"/>
  <c r="F312" i="6" s="1"/>
  <c r="D312" i="6"/>
  <c r="E204" i="6"/>
  <c r="F204" i="6" s="1"/>
  <c r="E155" i="6"/>
  <c r="F155" i="6" s="1"/>
  <c r="E191" i="6"/>
  <c r="F191" i="6" s="1"/>
  <c r="D191" i="6"/>
  <c r="D436" i="6"/>
  <c r="E436" i="6"/>
  <c r="F436" i="6" s="1"/>
  <c r="D116" i="6"/>
  <c r="E378" i="6"/>
  <c r="F378" i="6" s="1"/>
  <c r="D378" i="6"/>
  <c r="D361" i="6"/>
  <c r="C358" i="6"/>
  <c r="E361" i="6"/>
  <c r="F361" i="6" s="1"/>
  <c r="C201" i="6"/>
  <c r="D204" i="6"/>
  <c r="C234" i="6"/>
  <c r="E239" i="6"/>
  <c r="F239" i="6" s="1"/>
  <c r="E250" i="6"/>
  <c r="F250" i="6" s="1"/>
  <c r="D250" i="6"/>
  <c r="E193" i="6"/>
  <c r="F193" i="6" s="1"/>
  <c r="D479" i="6"/>
  <c r="C476" i="6"/>
  <c r="E479" i="6"/>
  <c r="F479" i="6" s="1"/>
  <c r="E240" i="6"/>
  <c r="F240" i="6" s="1"/>
  <c r="D240" i="6"/>
  <c r="C319" i="6"/>
  <c r="D162" i="6"/>
  <c r="D165" i="6"/>
  <c r="E242" i="6"/>
  <c r="F242" i="6" s="1"/>
  <c r="D322" i="6"/>
  <c r="C338" i="6"/>
  <c r="D351" i="6"/>
  <c r="D446" i="6"/>
  <c r="E446" i="6"/>
  <c r="F446" i="6" s="1"/>
  <c r="E253" i="6"/>
  <c r="F253" i="6" s="1"/>
  <c r="E381" i="6"/>
  <c r="F381" i="6" s="1"/>
  <c r="E430" i="6"/>
  <c r="F430" i="6" s="1"/>
  <c r="C427" i="6"/>
  <c r="E485" i="6"/>
  <c r="F485" i="6" s="1"/>
  <c r="D485" i="6"/>
  <c r="D283" i="6"/>
  <c r="C280" i="6"/>
  <c r="D302" i="6"/>
  <c r="D332" i="6"/>
  <c r="E368" i="6"/>
  <c r="F368" i="6" s="1"/>
  <c r="D368" i="6"/>
  <c r="C329" i="6"/>
  <c r="E583" i="6"/>
  <c r="F583" i="6" s="1"/>
  <c r="D583" i="6"/>
  <c r="D449" i="6"/>
  <c r="C505" i="6"/>
  <c r="E438" i="6"/>
  <c r="F438" i="6" s="1"/>
  <c r="E498" i="6"/>
  <c r="F498" i="6" s="1"/>
  <c r="D498" i="6"/>
  <c r="E487" i="6"/>
  <c r="F487" i="6" s="1"/>
  <c r="D487" i="6"/>
  <c r="E508" i="6"/>
  <c r="F508" i="6" s="1"/>
  <c r="C534" i="6"/>
  <c r="C577" i="6"/>
  <c r="D580" i="6"/>
  <c r="C525" i="6"/>
  <c r="D536" i="6"/>
  <c r="E299" i="6" l="1"/>
  <c r="F299" i="6" s="1"/>
  <c r="D172" i="6"/>
  <c r="E74" i="6"/>
  <c r="F74" i="6" s="1"/>
  <c r="E289" i="6"/>
  <c r="F289" i="6" s="1"/>
  <c r="D456" i="6"/>
  <c r="D15" i="6"/>
  <c r="D348" i="6"/>
  <c r="E44" i="6"/>
  <c r="F44" i="6" s="1"/>
  <c r="C151" i="6"/>
  <c r="D151" i="6" s="1"/>
  <c r="D103" i="6"/>
  <c r="E387" i="6"/>
  <c r="F387" i="6" s="1"/>
  <c r="D123" i="6"/>
  <c r="C102" i="6"/>
  <c r="E102" i="6" s="1"/>
  <c r="F102" i="6" s="1"/>
  <c r="E544" i="6"/>
  <c r="F544" i="6" s="1"/>
  <c r="D544" i="6"/>
  <c r="D515" i="6"/>
  <c r="E515" i="6"/>
  <c r="F515" i="6" s="1"/>
  <c r="E417" i="6"/>
  <c r="F417" i="6" s="1"/>
  <c r="D417" i="6"/>
  <c r="D407" i="6"/>
  <c r="E407" i="6"/>
  <c r="F407" i="6" s="1"/>
  <c r="E93" i="6"/>
  <c r="F93" i="6" s="1"/>
  <c r="D93" i="6"/>
  <c r="D263" i="5"/>
  <c r="D517" i="5"/>
  <c r="D147" i="5"/>
  <c r="E469" i="5"/>
  <c r="F469" i="5" s="1"/>
  <c r="D321" i="5"/>
  <c r="C553" i="5"/>
  <c r="D553" i="5" s="1"/>
  <c r="D353" i="5"/>
  <c r="D44" i="5"/>
  <c r="D89" i="5"/>
  <c r="C294" i="5"/>
  <c r="D294" i="5" s="1"/>
  <c r="D624" i="5"/>
  <c r="C31" i="5"/>
  <c r="D31" i="5" s="1"/>
  <c r="D36" i="5"/>
  <c r="D250" i="5"/>
  <c r="E459" i="5"/>
  <c r="F459" i="5" s="1"/>
  <c r="D540" i="5"/>
  <c r="D482" i="5"/>
  <c r="D450" i="5"/>
  <c r="D160" i="5"/>
  <c r="D308" i="5"/>
  <c r="E308" i="5"/>
  <c r="F308" i="5" s="1"/>
  <c r="D669" i="5"/>
  <c r="D682" i="5"/>
  <c r="D134" i="5"/>
  <c r="D276" i="5"/>
  <c r="E276" i="5"/>
  <c r="F276" i="5" s="1"/>
  <c r="E500" i="5"/>
  <c r="F500" i="5" s="1"/>
  <c r="C495" i="5"/>
  <c r="E192" i="5"/>
  <c r="F192" i="5" s="1"/>
  <c r="D192" i="5"/>
  <c r="D633" i="5"/>
  <c r="C62" i="5"/>
  <c r="E62" i="5" s="1"/>
  <c r="F62" i="5" s="1"/>
  <c r="D500" i="5"/>
  <c r="D63" i="5"/>
  <c r="E334" i="5"/>
  <c r="F334" i="5" s="1"/>
  <c r="D334" i="5"/>
  <c r="D53" i="5"/>
  <c r="E76" i="5"/>
  <c r="F76" i="5" s="1"/>
  <c r="D76" i="5"/>
  <c r="E218" i="5"/>
  <c r="F218" i="5" s="1"/>
  <c r="D218" i="5"/>
  <c r="D10" i="5"/>
  <c r="E10" i="5"/>
  <c r="F10" i="5" s="1"/>
  <c r="E691" i="5"/>
  <c r="F691" i="5" s="1"/>
  <c r="D691" i="5"/>
  <c r="E598" i="5"/>
  <c r="F598" i="5" s="1"/>
  <c r="D598" i="5"/>
  <c r="E179" i="5"/>
  <c r="F179" i="5" s="1"/>
  <c r="D179" i="5"/>
  <c r="C178" i="5"/>
  <c r="E227" i="5"/>
  <c r="F227" i="5" s="1"/>
  <c r="D227" i="5"/>
  <c r="E384" i="5"/>
  <c r="F384" i="5" s="1"/>
  <c r="D384" i="5"/>
  <c r="C379" i="5"/>
  <c r="C53" i="6"/>
  <c r="E54" i="6"/>
  <c r="F54" i="6" s="1"/>
  <c r="D54" i="6"/>
  <c r="D221" i="6"/>
  <c r="E221" i="6"/>
  <c r="F221" i="6" s="1"/>
  <c r="C642" i="5"/>
  <c r="E656" i="5"/>
  <c r="F656" i="5" s="1"/>
  <c r="D656" i="5"/>
  <c r="E437" i="5"/>
  <c r="F437" i="5" s="1"/>
  <c r="D437" i="5"/>
  <c r="C236" i="5"/>
  <c r="E237" i="5"/>
  <c r="F237" i="5" s="1"/>
  <c r="D237" i="5"/>
  <c r="E525" i="6"/>
  <c r="F525" i="6" s="1"/>
  <c r="D525" i="6"/>
  <c r="E427" i="6"/>
  <c r="F427" i="6" s="1"/>
  <c r="D427" i="6"/>
  <c r="E476" i="6"/>
  <c r="F476" i="6" s="1"/>
  <c r="D476" i="6"/>
  <c r="D358" i="6"/>
  <c r="E358" i="6"/>
  <c r="F358" i="6" s="1"/>
  <c r="E411" i="5"/>
  <c r="F411" i="5" s="1"/>
  <c r="D411" i="5"/>
  <c r="C410" i="5"/>
  <c r="E5" i="5"/>
  <c r="F5" i="5" s="1"/>
  <c r="D5" i="5"/>
  <c r="C4" i="5"/>
  <c r="C4" i="6"/>
  <c r="E5" i="6"/>
  <c r="F5" i="6" s="1"/>
  <c r="D5" i="6"/>
  <c r="E201" i="6"/>
  <c r="F201" i="6" s="1"/>
  <c r="D201" i="6"/>
  <c r="E25" i="6"/>
  <c r="F25" i="6" s="1"/>
  <c r="D25" i="6"/>
  <c r="E577" i="6"/>
  <c r="F577" i="6" s="1"/>
  <c r="C574" i="6"/>
  <c r="D577" i="6"/>
  <c r="D397" i="6"/>
  <c r="C396" i="6"/>
  <c r="E397" i="6"/>
  <c r="F397" i="6" s="1"/>
  <c r="E205" i="5"/>
  <c r="F205" i="5" s="1"/>
  <c r="D205" i="5"/>
  <c r="E280" i="6"/>
  <c r="F280" i="6" s="1"/>
  <c r="D280" i="6"/>
  <c r="C273" i="6"/>
  <c r="E401" i="5"/>
  <c r="F401" i="5" s="1"/>
  <c r="D401" i="5"/>
  <c r="E534" i="6"/>
  <c r="F534" i="6" s="1"/>
  <c r="D534" i="6"/>
  <c r="C347" i="6"/>
  <c r="E319" i="6"/>
  <c r="F319" i="6" s="1"/>
  <c r="D319" i="6"/>
  <c r="E84" i="6"/>
  <c r="F84" i="6" s="1"/>
  <c r="D84" i="6"/>
  <c r="D505" i="6"/>
  <c r="E505" i="6"/>
  <c r="F505" i="6" s="1"/>
  <c r="C494" i="6"/>
  <c r="E338" i="6"/>
  <c r="F338" i="6" s="1"/>
  <c r="D338" i="6"/>
  <c r="D142" i="6"/>
  <c r="E142" i="6"/>
  <c r="F142" i="6" s="1"/>
  <c r="D616" i="5"/>
  <c r="E616" i="5"/>
  <c r="F616" i="5" s="1"/>
  <c r="C611" i="5"/>
  <c r="D329" i="6"/>
  <c r="E329" i="6"/>
  <c r="F329" i="6" s="1"/>
  <c r="C231" i="6"/>
  <c r="C200" i="6" s="1"/>
  <c r="E234" i="6"/>
  <c r="F234" i="6" s="1"/>
  <c r="D234" i="6"/>
  <c r="C120" i="5"/>
  <c r="E121" i="5"/>
  <c r="F121" i="5" s="1"/>
  <c r="D121" i="5"/>
  <c r="C445" i="6"/>
  <c r="C298" i="6"/>
  <c r="E151" i="6" l="1"/>
  <c r="F151" i="6" s="1"/>
  <c r="D102" i="6"/>
  <c r="E553" i="5"/>
  <c r="F553" i="5" s="1"/>
  <c r="C526" i="5"/>
  <c r="E294" i="5"/>
  <c r="F294" i="5" s="1"/>
  <c r="D62" i="5"/>
  <c r="E31" i="5"/>
  <c r="F31" i="5" s="1"/>
  <c r="E495" i="5"/>
  <c r="F495" i="5" s="1"/>
  <c r="C468" i="5"/>
  <c r="D495" i="5"/>
  <c r="E200" i="6"/>
  <c r="F200" i="6" s="1"/>
  <c r="D200" i="6"/>
  <c r="E4" i="5"/>
  <c r="F4" i="5" s="1"/>
  <c r="D4" i="5"/>
  <c r="E379" i="5"/>
  <c r="F379" i="5" s="1"/>
  <c r="D379" i="5"/>
  <c r="C352" i="5"/>
  <c r="E526" i="5"/>
  <c r="F526" i="5" s="1"/>
  <c r="D526" i="5"/>
  <c r="D347" i="6"/>
  <c r="E347" i="6"/>
  <c r="F347" i="6" s="1"/>
  <c r="C270" i="6"/>
  <c r="E273" i="6"/>
  <c r="F273" i="6" s="1"/>
  <c r="D273" i="6"/>
  <c r="E574" i="6"/>
  <c r="F574" i="6" s="1"/>
  <c r="D574" i="6"/>
  <c r="C543" i="6"/>
  <c r="E611" i="5"/>
  <c r="F611" i="5" s="1"/>
  <c r="D611" i="5"/>
  <c r="C584" i="5"/>
  <c r="D298" i="6"/>
  <c r="E298" i="6"/>
  <c r="F298" i="6" s="1"/>
  <c r="E642" i="5"/>
  <c r="F642" i="5" s="1"/>
  <c r="D642" i="5"/>
  <c r="E178" i="5"/>
  <c r="F178" i="5" s="1"/>
  <c r="D178" i="5"/>
  <c r="D4" i="6"/>
  <c r="E4" i="6"/>
  <c r="F4" i="6" s="1"/>
  <c r="E53" i="6"/>
  <c r="F53" i="6" s="1"/>
  <c r="D53" i="6"/>
  <c r="E231" i="6"/>
  <c r="F231" i="6" s="1"/>
  <c r="D231" i="6"/>
  <c r="E494" i="6"/>
  <c r="F494" i="6" s="1"/>
  <c r="D494" i="6"/>
  <c r="D396" i="6"/>
  <c r="E396" i="6"/>
  <c r="F396" i="6" s="1"/>
  <c r="E236" i="5"/>
  <c r="F236" i="5" s="1"/>
  <c r="D236" i="5"/>
  <c r="D445" i="6"/>
  <c r="E445" i="6"/>
  <c r="F445" i="6" s="1"/>
  <c r="E120" i="5"/>
  <c r="F120" i="5" s="1"/>
  <c r="D120" i="5"/>
  <c r="E410" i="5"/>
  <c r="F410" i="5" s="1"/>
  <c r="D410" i="5"/>
  <c r="C3" i="5" l="1"/>
  <c r="D468" i="5"/>
  <c r="E468" i="5"/>
  <c r="F468" i="5" s="1"/>
  <c r="E352" i="5"/>
  <c r="F352" i="5" s="1"/>
  <c r="D352" i="5"/>
  <c r="E270" i="6"/>
  <c r="F270" i="6" s="1"/>
  <c r="D270" i="6"/>
  <c r="C249" i="6"/>
  <c r="E584" i="5"/>
  <c r="F584" i="5" s="1"/>
  <c r="D584" i="5"/>
  <c r="E543" i="6"/>
  <c r="F543" i="6" s="1"/>
  <c r="D543" i="6"/>
  <c r="D3" i="5" l="1"/>
  <c r="E249" i="6"/>
  <c r="F249" i="6" s="1"/>
  <c r="D249" i="6"/>
  <c r="D3" i="6" s="1"/>
  <c r="C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4D234D8-C84D-41ED-B174-B3C9F3F4CDA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Productia fara VADU</t>
        </r>
      </text>
    </comment>
    <comment ref="B8" authorId="0" shapeId="0" xr:uid="{F6D42026-33AE-43CD-9A1C-BCB605CAF92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Rezervarea incepe din 1 septembrie 2026</t>
        </r>
      </text>
    </comment>
    <comment ref="C12" authorId="0" shapeId="0" xr:uid="{D83B383D-4CC6-4FFA-B63D-6F5641158E2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10.000 majorare intrare pe NV si Giurgiu Ruse pt. majorare echivalent iesiri CD+OSD anual pe 2025-2026</t>
        </r>
      </text>
    </comment>
    <comment ref="C16" authorId="0" shapeId="0" xr:uid="{6049950F-944C-45D0-B78D-935E7AD8932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52.000 majorare intrare pe NV si Giurgiu Ruse pt. majorare echivalent iesiri CD+OSD anual pe 2025-2026</t>
        </r>
      </text>
    </comment>
    <comment ref="C646" authorId="0" shapeId="0" xr:uid="{130137C5-9B34-478D-9181-373E9AA90C2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Conform contract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12D520F3-7B62-4601-AB3D-518DD2E5157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Suplimentare cu CET CUCI, MINTIA, AZOMURES si Distributii noi (adaugare 95.000 MWh/zi la CD+OSD anual)</t>
        </r>
      </text>
    </comment>
  </commentList>
</comments>
</file>

<file path=xl/sharedStrings.xml><?xml version="1.0" encoding="utf-8"?>
<sst xmlns="http://schemas.openxmlformats.org/spreadsheetml/2006/main" count="1298" uniqueCount="45">
  <si>
    <t>CAPACITATE FERMĂ PE  LUNILE ANULUI GAZIER</t>
  </si>
  <si>
    <t>[MWh/h]</t>
  </si>
  <si>
    <t>[Miimc/zi]</t>
  </si>
  <si>
    <t>[Miimc/h]</t>
  </si>
  <si>
    <t>OCTOMBRIE</t>
  </si>
  <si>
    <t>Grupul punctelor de intrare in SNT - Total, din care:</t>
  </si>
  <si>
    <t>ANUAL</t>
  </si>
  <si>
    <t>PRODUCTIE</t>
  </si>
  <si>
    <t>Vadu</t>
  </si>
  <si>
    <t>Tuzla</t>
  </si>
  <si>
    <t>DEPOZITE</t>
  </si>
  <si>
    <t>INTERCONECTARI</t>
  </si>
  <si>
    <t>Csanadpalota</t>
  </si>
  <si>
    <t>Ruse-Giurgiu</t>
  </si>
  <si>
    <t>Serbia</t>
  </si>
  <si>
    <t>Mediesu Aurit-Isaccea-Isaccea T1 Import</t>
  </si>
  <si>
    <t>Isaccea T1</t>
  </si>
  <si>
    <t>Negru Voda T1</t>
  </si>
  <si>
    <t>TRIMESTRIAL (Q1)</t>
  </si>
  <si>
    <t>LUNAR</t>
  </si>
  <si>
    <t>NOIEMBRIE</t>
  </si>
  <si>
    <t>DECEMBRIE</t>
  </si>
  <si>
    <t>IANUARIE</t>
  </si>
  <si>
    <t>TRIMESTRIAL (Q2)</t>
  </si>
  <si>
    <t xml:space="preserve"> FEBRUARIE</t>
  </si>
  <si>
    <t>MARTIE</t>
  </si>
  <si>
    <r>
      <t>Mediesu Aurit-Isaccea-</t>
    </r>
    <r>
      <rPr>
        <b/>
        <i/>
        <sz val="12"/>
        <color theme="1"/>
        <rFont val="Segoe UI"/>
        <family val="2"/>
      </rPr>
      <t xml:space="preserve">Isaccea T1 </t>
    </r>
    <r>
      <rPr>
        <i/>
        <sz val="12"/>
        <color theme="1"/>
        <rFont val="Segoe UI"/>
        <family val="2"/>
      </rPr>
      <t>Import</t>
    </r>
  </si>
  <si>
    <t>APRILIE</t>
  </si>
  <si>
    <t>TRIMESTRIAL (Q3)</t>
  </si>
  <si>
    <t xml:space="preserve"> MAI</t>
  </si>
  <si>
    <t>IUNIE</t>
  </si>
  <si>
    <t xml:space="preserve"> IULIE</t>
  </si>
  <si>
    <t>TRIMESTRIAL (Q4)</t>
  </si>
  <si>
    <t>AUGUST</t>
  </si>
  <si>
    <t>SEPTEMBRIE</t>
  </si>
  <si>
    <t>Grupul punctelor de iesire din SNT - Total, din care:</t>
  </si>
  <si>
    <t>IESIRE (CD+OSD)</t>
  </si>
  <si>
    <t>Iasi-Ungheni</t>
  </si>
  <si>
    <t>CAPACITATE TEHNICA  [MWh/h]</t>
  </si>
  <si>
    <t>Ungheni</t>
  </si>
  <si>
    <t>ESTIMAT [MWh/zi] la 16 ian 2024</t>
  </si>
  <si>
    <t>ESTIMAT [MWh/zi] la 16.01.2024</t>
  </si>
  <si>
    <r>
      <t>ANUL GAZIER 2025-2026</t>
    </r>
    <r>
      <rPr>
        <b/>
        <i/>
        <sz val="11"/>
        <color rgb="FFFF0000"/>
        <rFont val="Calibri"/>
        <family val="2"/>
        <scheme val="minor"/>
      </rPr>
      <t xml:space="preserve"> - estimat</t>
    </r>
  </si>
  <si>
    <t>ZILNIC</t>
  </si>
  <si>
    <t>INTRAZILNIC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</si>
</sst>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Segoe UI"/>
      <family val="2"/>
    </font>
    <font>
      <sz val="11"/>
      <color theme="1"/>
      <name val="Calibri"/>
      <family val="2"/>
      <scheme val="minor"/>
    </font>
    <font>
      <i/>
      <sz val="12"/>
      <color theme="1"/>
      <name val="Segoe UI"/>
      <family val="2"/>
    </font>
    <font>
      <i/>
      <sz val="12"/>
      <name val="Segoe UI"/>
      <family val="2"/>
    </font>
    <font>
      <b/>
      <i/>
      <sz val="12"/>
      <color theme="1"/>
      <name val="Segoe UI"/>
      <family val="2"/>
    </font>
    <font>
      <b/>
      <i/>
      <sz val="12"/>
      <color rgb="FF00B050"/>
      <name val="Segoe UI"/>
      <family val="2"/>
    </font>
    <font>
      <i/>
      <sz val="12"/>
      <color rgb="FF00B050"/>
      <name val="Segoe UI"/>
      <family val="2"/>
    </font>
    <font>
      <b/>
      <i/>
      <sz val="12"/>
      <color rgb="FFFF0000"/>
      <name val="Segoe UI"/>
      <family val="2"/>
    </font>
    <font>
      <i/>
      <sz val="12"/>
      <color rgb="FFFF0000"/>
      <name val="Segoe UI"/>
      <family val="2"/>
    </font>
    <font>
      <b/>
      <i/>
      <sz val="12"/>
      <color rgb="FF0070C0"/>
      <name val="Segoe UI"/>
      <family val="2"/>
    </font>
    <font>
      <i/>
      <sz val="12"/>
      <color rgb="FF0070C0"/>
      <name val="Segoe UI"/>
      <family val="2"/>
    </font>
    <font>
      <sz val="12"/>
      <color theme="1"/>
      <name val="Segoe UI"/>
      <family val="2"/>
    </font>
    <font>
      <sz val="12"/>
      <color rgb="FF00B050"/>
      <name val="Segoe UI"/>
      <family val="2"/>
    </font>
    <font>
      <sz val="12"/>
      <color rgb="FFFF0000"/>
      <name val="Segoe UI"/>
      <family val="2"/>
    </font>
    <font>
      <b/>
      <i/>
      <sz val="12"/>
      <color rgb="FF00B0F0"/>
      <name val="Segoe UI"/>
      <family val="2"/>
    </font>
    <font>
      <sz val="12"/>
      <color rgb="FF00B0F0"/>
      <name val="Segoe UI"/>
      <family val="2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Arial Narrow"/>
      <family val="2"/>
      <charset val="238"/>
    </font>
    <font>
      <b/>
      <i/>
      <sz val="11"/>
      <color rgb="FFFF0000"/>
      <name val="Arial Narrow"/>
      <family val="2"/>
      <charset val="238"/>
    </font>
    <font>
      <i/>
      <sz val="11"/>
      <name val="Arial Narrow"/>
      <family val="2"/>
      <charset val="238"/>
    </font>
    <font>
      <i/>
      <sz val="11"/>
      <color rgb="FFFF0000"/>
      <name val="Arial Narrow"/>
      <family val="2"/>
      <charset val="238"/>
    </font>
    <font>
      <i/>
      <sz val="11"/>
      <color rgb="FF00B050"/>
      <name val="Arial Narrow"/>
      <family val="2"/>
      <charset val="238"/>
    </font>
    <font>
      <i/>
      <sz val="11"/>
      <color theme="5" tint="-0.499984740745262"/>
      <name val="Arial Narrow"/>
      <family val="2"/>
      <charset val="238"/>
    </font>
    <font>
      <i/>
      <sz val="11"/>
      <color rgb="FF00B0F0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2"/>
      <color rgb="FFFF000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5" tint="-0.499984740745262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rgb="FF0070C0"/>
      <name val="Arial Narrow"/>
      <family val="2"/>
      <charset val="238"/>
    </font>
    <font>
      <b/>
      <i/>
      <sz val="11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0" fontId="6" fillId="0" borderId="0" xfId="3" applyFont="1"/>
    <xf numFmtId="0" fontId="4" fillId="3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8" fillId="4" borderId="1" xfId="3" applyFont="1" applyFill="1" applyBorder="1" applyAlignment="1">
      <alignment horizontal="left" indent="1"/>
    </xf>
    <xf numFmtId="0" fontId="9" fillId="0" borderId="1" xfId="3" applyFont="1" applyBorder="1" applyAlignment="1">
      <alignment horizontal="right" indent="1"/>
    </xf>
    <xf numFmtId="0" fontId="10" fillId="0" borderId="0" xfId="3" applyFont="1"/>
    <xf numFmtId="0" fontId="6" fillId="0" borderId="1" xfId="3" applyFont="1" applyBorder="1" applyAlignment="1">
      <alignment horizontal="right" indent="1"/>
    </xf>
    <xf numFmtId="0" fontId="11" fillId="0" borderId="1" xfId="3" applyFont="1" applyBorder="1" applyAlignment="1">
      <alignment horizontal="right" indent="1"/>
    </xf>
    <xf numFmtId="0" fontId="12" fillId="0" borderId="0" xfId="3" applyFont="1"/>
    <xf numFmtId="0" fontId="13" fillId="0" borderId="1" xfId="3" applyFont="1" applyBorder="1" applyAlignment="1">
      <alignment horizontal="right" indent="1"/>
    </xf>
    <xf numFmtId="0" fontId="14" fillId="0" borderId="0" xfId="3" applyFont="1"/>
    <xf numFmtId="0" fontId="15" fillId="0" borderId="0" xfId="3" applyFont="1"/>
    <xf numFmtId="0" fontId="4" fillId="5" borderId="1" xfId="1" applyFont="1" applyFill="1" applyBorder="1" applyAlignment="1">
      <alignment horizontal="left" vertical="center" wrapText="1"/>
    </xf>
    <xf numFmtId="0" fontId="16" fillId="0" borderId="0" xfId="3" applyFont="1"/>
    <xf numFmtId="0" fontId="17" fillId="0" borderId="0" xfId="3" applyFont="1"/>
    <xf numFmtId="0" fontId="18" fillId="0" borderId="1" xfId="3" applyFont="1" applyBorder="1" applyAlignment="1">
      <alignment horizontal="right" indent="1"/>
    </xf>
    <xf numFmtId="0" fontId="19" fillId="0" borderId="0" xfId="3" applyFont="1"/>
    <xf numFmtId="0" fontId="8" fillId="0" borderId="1" xfId="3" applyFont="1" applyBorder="1" applyAlignment="1">
      <alignment horizontal="right" indent="1"/>
    </xf>
    <xf numFmtId="0" fontId="20" fillId="0" borderId="1" xfId="6" applyFont="1" applyBorder="1" applyAlignment="1">
      <alignment horizontal="center" vertical="center" wrapText="1"/>
    </xf>
    <xf numFmtId="164" fontId="22" fillId="0" borderId="1" xfId="6" applyNumberFormat="1" applyFont="1" applyBorder="1" applyAlignment="1">
      <alignment horizontal="center" vertical="center"/>
    </xf>
    <xf numFmtId="3" fontId="20" fillId="6" borderId="1" xfId="3" applyNumberFormat="1" applyFont="1" applyFill="1" applyBorder="1" applyAlignment="1">
      <alignment horizontal="right" indent="1"/>
    </xf>
    <xf numFmtId="3" fontId="22" fillId="0" borderId="1" xfId="6" applyNumberFormat="1" applyFont="1" applyBorder="1" applyAlignment="1">
      <alignment horizontal="center" vertical="center"/>
    </xf>
    <xf numFmtId="3" fontId="26" fillId="0" borderId="1" xfId="6" applyNumberFormat="1" applyFont="1" applyBorder="1" applyAlignment="1">
      <alignment horizontal="center" vertical="center"/>
    </xf>
    <xf numFmtId="0" fontId="30" fillId="0" borderId="0" xfId="3" applyFont="1"/>
    <xf numFmtId="0" fontId="22" fillId="0" borderId="0" xfId="3" applyFont="1"/>
    <xf numFmtId="3" fontId="34" fillId="7" borderId="1" xfId="6" applyNumberFormat="1" applyFont="1" applyFill="1" applyBorder="1" applyAlignment="1">
      <alignment horizontal="right" vertical="center"/>
    </xf>
    <xf numFmtId="3" fontId="33" fillId="0" borderId="1" xfId="6" applyNumberFormat="1" applyFont="1" applyBorder="1" applyAlignment="1">
      <alignment horizontal="center" vertical="center"/>
    </xf>
    <xf numFmtId="3" fontId="34" fillId="0" borderId="1" xfId="6" applyNumberFormat="1" applyFont="1" applyBorder="1" applyAlignment="1">
      <alignment horizontal="center" vertical="center"/>
    </xf>
    <xf numFmtId="3" fontId="34" fillId="7" borderId="1" xfId="6" applyNumberFormat="1" applyFont="1" applyFill="1" applyBorder="1" applyAlignment="1">
      <alignment horizontal="center" vertical="center"/>
    </xf>
    <xf numFmtId="0" fontId="40" fillId="0" borderId="0" xfId="3" applyFont="1"/>
    <xf numFmtId="0" fontId="41" fillId="0" borderId="0" xfId="3" applyFont="1"/>
    <xf numFmtId="0" fontId="2" fillId="0" borderId="0" xfId="3"/>
    <xf numFmtId="0" fontId="42" fillId="0" borderId="0" xfId="3" applyFont="1"/>
    <xf numFmtId="0" fontId="7" fillId="0" borderId="0" xfId="8" applyFont="1" applyAlignment="1">
      <alignment vertical="center"/>
    </xf>
    <xf numFmtId="0" fontId="21" fillId="3" borderId="1" xfId="9" applyFont="1" applyFill="1" applyBorder="1" applyAlignment="1">
      <alignment horizontal="center" vertical="center" wrapText="1"/>
    </xf>
    <xf numFmtId="4" fontId="20" fillId="0" borderId="1" xfId="9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vertical="center"/>
    </xf>
    <xf numFmtId="3" fontId="23" fillId="2" borderId="1" xfId="9" applyNumberFormat="1" applyFont="1" applyFill="1" applyBorder="1" applyAlignment="1">
      <alignment horizontal="right" vertical="center"/>
    </xf>
    <xf numFmtId="3" fontId="24" fillId="2" borderId="1" xfId="12" applyNumberFormat="1" applyFont="1" applyFill="1" applyBorder="1" applyAlignment="1">
      <alignment vertical="center"/>
    </xf>
    <xf numFmtId="3" fontId="27" fillId="4" borderId="1" xfId="12" applyNumberFormat="1" applyFont="1" applyFill="1" applyBorder="1"/>
    <xf numFmtId="3" fontId="20" fillId="4" borderId="1" xfId="9" applyNumberFormat="1" applyFont="1" applyFill="1" applyBorder="1" applyAlignment="1">
      <alignment horizontal="right" vertical="center"/>
    </xf>
    <xf numFmtId="3" fontId="21" fillId="4" borderId="1" xfId="12" applyNumberFormat="1" applyFont="1" applyFill="1" applyBorder="1"/>
    <xf numFmtId="3" fontId="25" fillId="0" borderId="1" xfId="12" applyNumberFormat="1" applyFont="1" applyBorder="1"/>
    <xf numFmtId="3" fontId="22" fillId="0" borderId="1" xfId="9" applyNumberFormat="1" applyFont="1" applyBorder="1" applyAlignment="1">
      <alignment horizontal="right" vertical="center"/>
    </xf>
    <xf numFmtId="3" fontId="26" fillId="0" borderId="1" xfId="12" applyNumberFormat="1" applyFont="1" applyBorder="1"/>
    <xf numFmtId="3" fontId="20" fillId="0" borderId="1" xfId="3" applyNumberFormat="1" applyFont="1" applyBorder="1" applyAlignment="1">
      <alignment horizontal="right" indent="1"/>
    </xf>
    <xf numFmtId="3" fontId="28" fillId="0" borderId="1" xfId="9" applyNumberFormat="1" applyFont="1" applyBorder="1" applyAlignment="1">
      <alignment horizontal="right" vertical="center"/>
    </xf>
    <xf numFmtId="3" fontId="29" fillId="0" borderId="1" xfId="9" applyNumberFormat="1" applyFont="1" applyBorder="1" applyAlignment="1">
      <alignment horizontal="right" vertical="center"/>
    </xf>
    <xf numFmtId="3" fontId="25" fillId="0" borderId="1" xfId="9" applyNumberFormat="1" applyFont="1" applyBorder="1" applyAlignment="1">
      <alignment horizontal="right" vertical="center"/>
    </xf>
    <xf numFmtId="3" fontId="26" fillId="0" borderId="1" xfId="9" applyNumberFormat="1" applyFont="1" applyBorder="1" applyAlignment="1">
      <alignment horizontal="right" vertical="center"/>
    </xf>
    <xf numFmtId="0" fontId="43" fillId="0" borderId="1" xfId="3" applyFont="1" applyBorder="1" applyAlignment="1">
      <alignment horizontal="right" indent="1"/>
    </xf>
    <xf numFmtId="3" fontId="22" fillId="6" borderId="1" xfId="9" applyNumberFormat="1" applyFont="1" applyFill="1" applyBorder="1" applyAlignment="1">
      <alignment horizontal="right" vertical="center"/>
    </xf>
    <xf numFmtId="3" fontId="22" fillId="7" borderId="1" xfId="9" applyNumberFormat="1" applyFont="1" applyFill="1" applyBorder="1" applyAlignment="1">
      <alignment horizontal="right" vertical="center"/>
    </xf>
    <xf numFmtId="3" fontId="25" fillId="3" borderId="1" xfId="12" applyNumberFormat="1" applyFont="1" applyFill="1" applyBorder="1"/>
    <xf numFmtId="0" fontId="6" fillId="0" borderId="0" xfId="3" applyFont="1" applyAlignment="1">
      <alignment horizontal="right" indent="1"/>
    </xf>
    <xf numFmtId="3" fontId="23" fillId="5" borderId="1" xfId="9" applyNumberFormat="1" applyFont="1" applyFill="1" applyBorder="1" applyAlignment="1">
      <alignment horizontal="right" vertical="center"/>
    </xf>
    <xf numFmtId="3" fontId="24" fillId="5" borderId="1" xfId="12" applyNumberFormat="1" applyFont="1" applyFill="1" applyBorder="1" applyAlignment="1">
      <alignment vertical="center"/>
    </xf>
    <xf numFmtId="3" fontId="31" fillId="4" borderId="1" xfId="9" applyNumberFormat="1" applyFont="1" applyFill="1" applyBorder="1" applyAlignment="1">
      <alignment horizontal="right" vertical="center"/>
    </xf>
    <xf numFmtId="3" fontId="32" fillId="4" borderId="1" xfId="12" applyNumberFormat="1" applyFont="1" applyFill="1" applyBorder="1"/>
    <xf numFmtId="3" fontId="33" fillId="0" borderId="1" xfId="9" applyNumberFormat="1" applyFont="1" applyBorder="1" applyAlignment="1">
      <alignment horizontal="right" vertical="center"/>
    </xf>
    <xf numFmtId="3" fontId="34" fillId="0" borderId="1" xfId="12" applyNumberFormat="1" applyFont="1" applyBorder="1"/>
    <xf numFmtId="3" fontId="34" fillId="7" borderId="1" xfId="12" applyNumberFormat="1" applyFont="1" applyFill="1" applyBorder="1"/>
    <xf numFmtId="3" fontId="46" fillId="7" borderId="1" xfId="12" applyNumberFormat="1" applyFont="1" applyFill="1" applyBorder="1"/>
    <xf numFmtId="3" fontId="35" fillId="0" borderId="1" xfId="9" applyNumberFormat="1" applyFont="1" applyBorder="1" applyAlignment="1">
      <alignment horizontal="right" vertical="center"/>
    </xf>
    <xf numFmtId="3" fontId="36" fillId="0" borderId="1" xfId="9" applyNumberFormat="1" applyFont="1" applyBorder="1" applyAlignment="1">
      <alignment horizontal="right" vertical="center"/>
    </xf>
    <xf numFmtId="3" fontId="37" fillId="0" borderId="1" xfId="9" applyNumberFormat="1" applyFont="1" applyBorder="1" applyAlignment="1">
      <alignment horizontal="right" vertical="center"/>
    </xf>
    <xf numFmtId="3" fontId="47" fillId="4" borderId="1" xfId="9" applyNumberFormat="1" applyFont="1" applyFill="1" applyBorder="1" applyAlignment="1">
      <alignment horizontal="right" vertical="center"/>
    </xf>
    <xf numFmtId="3" fontId="48" fillId="4" borderId="1" xfId="12" applyNumberFormat="1" applyFont="1" applyFill="1" applyBorder="1"/>
    <xf numFmtId="3" fontId="38" fillId="5" borderId="1" xfId="9" applyNumberFormat="1" applyFont="1" applyFill="1" applyBorder="1" applyAlignment="1">
      <alignment horizontal="right" vertical="center"/>
    </xf>
    <xf numFmtId="3" fontId="39" fillId="5" borderId="1" xfId="12" applyNumberFormat="1" applyFont="1" applyFill="1" applyBorder="1" applyAlignment="1">
      <alignment vertical="center"/>
    </xf>
    <xf numFmtId="3" fontId="22" fillId="6" borderId="1" xfId="3" applyNumberFormat="1" applyFont="1" applyFill="1" applyBorder="1"/>
    <xf numFmtId="3" fontId="49" fillId="7" borderId="1" xfId="12" applyNumberFormat="1" applyFont="1" applyFill="1" applyBorder="1"/>
    <xf numFmtId="3" fontId="49" fillId="0" borderId="1" xfId="12" applyNumberFormat="1" applyFont="1" applyBorder="1"/>
    <xf numFmtId="3" fontId="34" fillId="0" borderId="1" xfId="6" applyNumberFormat="1" applyFont="1" applyBorder="1" applyAlignment="1">
      <alignment horizontal="right" vertical="center"/>
    </xf>
    <xf numFmtId="0" fontId="7" fillId="0" borderId="0" xfId="9" applyFont="1" applyAlignment="1">
      <alignment vertical="center"/>
    </xf>
    <xf numFmtId="0" fontId="20" fillId="0" borderId="1" xfId="9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13">
    <cellStyle name="Normal" xfId="0" builtinId="0"/>
    <cellStyle name="Normal 12 2" xfId="3" xr:uid="{4AB173B4-7853-4328-837F-04738229F84F}"/>
    <cellStyle name="Normal 2 14" xfId="1" xr:uid="{9EEAD3EC-2668-429E-BCF0-39679327CA72}"/>
    <cellStyle name="Normal 2 14 2" xfId="6" xr:uid="{6FA85A68-BECF-45F7-8C41-DF5FC1C601FE}"/>
    <cellStyle name="Normal 3 2 2" xfId="4" xr:uid="{088BABA5-F14E-4574-9746-92721D91B088}"/>
    <cellStyle name="Normal 3 2 2 2" xfId="7" xr:uid="{D516A1DF-CCE6-4159-B447-62F1CCD8AEF7}"/>
    <cellStyle name="Normal 3 2 2 2 2" xfId="12" xr:uid="{63F59DC0-8808-4BFB-8E47-0A1939D4BA0C}"/>
    <cellStyle name="Normal 3 2 2 3" xfId="11" xr:uid="{FD8D6EBF-55F1-484A-8DBD-C4FB0BB13A06}"/>
    <cellStyle name="Normal 6 3 2" xfId="2" xr:uid="{832B3E27-4A88-40FC-B43F-1E461C28F704}"/>
    <cellStyle name="Normal 6 3 2 2" xfId="5" xr:uid="{41C3B615-E6D8-4A1B-B5B9-92D224933D57}"/>
    <cellStyle name="Normal 6 3 2 2 2" xfId="9" xr:uid="{3A690E91-E17B-47EB-8D98-3A11CC8C7394}"/>
    <cellStyle name="Normal 6 3 2 3" xfId="8" xr:uid="{A2FB9336-8019-4AB3-804B-5E3CBD3A4CB5}"/>
    <cellStyle name="Percent 2" xfId="10" xr:uid="{20D4FE69-84FB-47D2-B2AC-32C088040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doc\2004\bvc_2004_HG1476_activitati_real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su\Documents\cuta\Anexe\Anexe%202017\decembrie\final\anexe%20decembrie%202017_FINAL_executie_90%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su\Documents\cuta\bvc\bvc%202019\bvc_2019_25.0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gor_golubnichy\AppData\Local\Temp\683496\Global%20Corporate%20Annual%20v4%20v2%2033689.4%20v2%203368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rosu\My%20Documents\Lucru\BVC_2010\BVC_2010_%20trim.II%20pe%20lun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micu001\AppData\Local\Aura\5.0\Files\37\AF\08c4f636-aa81-4644-add8-80e8ec78ce27000000000000000000073246\20130517%20-%20Inquiries%20for%20FSLIs%20-%20ISRE%20240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Buget_2003_rectificat\Bvc2003_rectificat_aprobat_HG147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gaz/documente/cuta/bvc/bvc%202022/final/ca%20si%20agoa%20final/dividende/final/BVC_2022_ETG-%20VMTG%20CONSOLIDAT_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su\Documents\cuta\bvc\bvc%202018\FINAL\bvc_2018_v10_b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able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uda\Local%20Settings\Temporary%20Internet%20Files\Content.Outlook\4DL3MMXK\Tarife%20transport%2013-16%20incl-inm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ias"/>
      <sheetName val="cheltuieli-realizari"/>
      <sheetName val="coeficienti alocare"/>
      <sheetName val="extras"/>
      <sheetName val="cheltuieli-bvc"/>
      <sheetName val="Fe"/>
      <sheetName val="Fe_activitati"/>
      <sheetName val="cost_oper_ANRGN"/>
      <sheetName val="coeficienti_alocare"/>
      <sheetName val="coeficienti_alocar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ustari lunare"/>
      <sheetName val="note"/>
      <sheetName val="2016"/>
      <sheetName val="2017"/>
      <sheetName val="bal_17"/>
      <sheetName val="bal_16"/>
      <sheetName val="Anexa 1"/>
      <sheetName val="Anexa 2"/>
      <sheetName val="Anexa 3"/>
      <sheetName val="Anexa 4"/>
      <sheetName val="Anexa 5"/>
      <sheetName val="anal-fac (ifrs)"/>
      <sheetName val="anal-fac (bvc) (2)"/>
      <sheetName val="tabele"/>
      <sheetName val="P&amp;L"/>
      <sheetName val="S&amp;P"/>
      <sheetName val="cpp ifrs"/>
      <sheetName val="bilant IFRS"/>
      <sheetName val="repartizare profit 50%"/>
      <sheetName val="repartizare profit 90%"/>
      <sheetName val="KPI"/>
      <sheetName val="S1001"/>
      <sheetName val="personal"/>
      <sheetName val="bvc_analitic"/>
      <sheetName val="salarii"/>
      <sheetName val="bvc_salarii"/>
      <sheetName val="q"/>
      <sheetName val="q_16_17"/>
      <sheetName val="anal-fac (bvc)"/>
      <sheetName val="BVC fe"/>
      <sheetName val="inv"/>
      <sheetName val="inv_s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(prelim)"/>
      <sheetName val="Anexa 3 (prelim)"/>
      <sheetName val="Anexa 1 (prelim)"/>
      <sheetName val="executie preliminat"/>
      <sheetName val="ipoteze"/>
      <sheetName val="in (2)"/>
      <sheetName val="diverse"/>
      <sheetName val="bilant"/>
      <sheetName val="in"/>
      <sheetName val="investitii"/>
      <sheetName val="salarii"/>
      <sheetName val="cnp"/>
      <sheetName val="anal-fac (bvc)"/>
      <sheetName val="tabel"/>
      <sheetName val="bal_10.18"/>
      <sheetName val="bal 11.2017"/>
      <sheetName val="KPI"/>
      <sheetName val="serv"/>
      <sheetName val="pa_!"/>
      <sheetName val="P&amp;L"/>
      <sheetName val="VT"/>
      <sheetName val="P&amp;L (dg)"/>
      <sheetName val="Anexa 2"/>
      <sheetName val="Anexa 1"/>
      <sheetName val="Anexa 6"/>
      <sheetName val="Anexa 3"/>
      <sheetName val="liviu"/>
      <sheetName val="P&amp;L(pa)"/>
      <sheetName val="cash"/>
      <sheetName val="pp"/>
      <sheetName val="Plan"/>
      <sheetName val="creanta"/>
      <sheetName val="RAB 2032 defalcat"/>
      <sheetName val="2019"/>
      <sheetName val="2020"/>
      <sheetName val="2021"/>
      <sheetName val="2022"/>
      <sheetName val="rez_cap"/>
      <sheetName val="venit"/>
      <sheetName val="q 2018_2022"/>
      <sheetName val="q 2018 -2020 "/>
      <sheetName val="venit17 cond18"/>
      <sheetName val="venit18 (cond comp)"/>
      <sheetName val=" Tarife19_20"/>
      <sheetName val=" Tarife20_21"/>
      <sheetName val=" Tarife21_22"/>
      <sheetName val="Anexa 4"/>
      <sheetName val="Plan (2)"/>
      <sheetName val="bei"/>
      <sheetName val="BERD"/>
      <sheetName val="BCR"/>
      <sheetName val="PIF"/>
      <sheetName val="ECR"/>
      <sheetName val="Anexa 5"/>
      <sheetName val="anal-fac (18_19)"/>
      <sheetName val="anal-fac (19_20)"/>
      <sheetName val="anal-fac (bvc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Benchmarks"/>
      <sheetName val="Reports"/>
      <sheetName val="CFCalc"/>
      <sheetName val="Print"/>
      <sheetName val="TemplateLists"/>
      <sheetName val="CreditStatsFormatted"/>
      <sheetName val="Inputs"/>
      <sheetName val="rec table in publishing format"/>
      <sheetName val="Reconciliation"/>
      <sheetName val="FinSum"/>
      <sheetName val="FinSumPub"/>
      <sheetName val="CS2Temp"/>
      <sheetName val="Comments"/>
      <sheetName val="EntityComment"/>
      <sheetName val="Lists"/>
      <sheetName val="List of Calc Mnemonics"/>
      <sheetName val="MAP"/>
    </sheetNames>
    <sheetDataSet>
      <sheetData sheetId="0">
        <row r="10">
          <cell r="A10">
            <v>0</v>
          </cell>
        </row>
        <row r="11">
          <cell r="A11">
            <v>1</v>
          </cell>
          <cell r="B11" t="str">
            <v>AA</v>
          </cell>
          <cell r="D11">
            <v>1</v>
          </cell>
        </row>
        <row r="12">
          <cell r="A12">
            <v>2</v>
          </cell>
          <cell r="B12" t="str">
            <v>A</v>
          </cell>
          <cell r="D12">
            <v>2</v>
          </cell>
        </row>
        <row r="13">
          <cell r="A13">
            <v>3</v>
          </cell>
          <cell r="B13" t="str">
            <v>BBB</v>
          </cell>
          <cell r="D13">
            <v>3</v>
          </cell>
        </row>
        <row r="14">
          <cell r="A14">
            <v>4</v>
          </cell>
          <cell r="B14" t="str">
            <v>BB</v>
          </cell>
          <cell r="D14">
            <v>4</v>
          </cell>
        </row>
        <row r="15">
          <cell r="D15">
            <v>5</v>
          </cell>
        </row>
        <row r="16">
          <cell r="D16">
            <v>6</v>
          </cell>
        </row>
        <row r="17">
          <cell r="D17">
            <v>7</v>
          </cell>
        </row>
        <row r="18">
          <cell r="D18">
            <v>8</v>
          </cell>
        </row>
        <row r="19">
          <cell r="D19">
            <v>9</v>
          </cell>
        </row>
        <row r="20">
          <cell r="D20">
            <v>10</v>
          </cell>
        </row>
        <row r="30">
          <cell r="A30">
            <v>1</v>
          </cell>
          <cell r="B30" t="str">
            <v>3.0 - 2.5</v>
          </cell>
          <cell r="D30" t="str">
            <v>2.5 - 1.5</v>
          </cell>
          <cell r="F30" t="str">
            <v>1.5 - 1.0</v>
          </cell>
          <cell r="H30" t="str">
            <v>&lt;  1.0</v>
          </cell>
        </row>
        <row r="31">
          <cell r="A31">
            <v>2</v>
          </cell>
          <cell r="B31" t="str">
            <v>4.0 - 3.0</v>
          </cell>
          <cell r="D31" t="str">
            <v>3.0 - 2.0</v>
          </cell>
          <cell r="F31" t="str">
            <v>2.0 - 1.0</v>
          </cell>
          <cell r="H31" t="str">
            <v>&lt;  1.0</v>
          </cell>
        </row>
        <row r="32">
          <cell r="A32">
            <v>3</v>
          </cell>
          <cell r="B32" t="str">
            <v>4.5 - 3.5</v>
          </cell>
          <cell r="D32" t="str">
            <v>3.5 - 2.5</v>
          </cell>
          <cell r="F32" t="str">
            <v>2.5 - 1.5</v>
          </cell>
          <cell r="H32" t="str">
            <v>1.5 - 1.0</v>
          </cell>
        </row>
        <row r="33">
          <cell r="A33">
            <v>4</v>
          </cell>
          <cell r="B33" t="str">
            <v>5.0 - 4.2</v>
          </cell>
          <cell r="D33" t="str">
            <v>4.2 - 3.5</v>
          </cell>
          <cell r="F33" t="str">
            <v>3.5 - 2.5</v>
          </cell>
          <cell r="H33" t="str">
            <v>2.5 - 1.5</v>
          </cell>
        </row>
        <row r="34">
          <cell r="A34">
            <v>5</v>
          </cell>
          <cell r="B34" t="str">
            <v>5.5 - 4.5</v>
          </cell>
          <cell r="D34" t="str">
            <v>4.5 - 3.8</v>
          </cell>
          <cell r="F34" t="str">
            <v>3.8 - 2.8</v>
          </cell>
          <cell r="H34" t="str">
            <v>2.8 - 1.8</v>
          </cell>
        </row>
        <row r="35">
          <cell r="A35">
            <v>6</v>
          </cell>
          <cell r="B35" t="str">
            <v>6.0 - 5.2</v>
          </cell>
          <cell r="D35" t="str">
            <v>5.2 - 4.2</v>
          </cell>
          <cell r="F35" t="str">
            <v>4.2 - 3.0</v>
          </cell>
          <cell r="H35" t="str">
            <v>3.0 - 2.0</v>
          </cell>
        </row>
        <row r="36">
          <cell r="A36">
            <v>7</v>
          </cell>
          <cell r="B36" t="str">
            <v>8.0 - 6.5</v>
          </cell>
          <cell r="D36" t="str">
            <v>6.5 - 4.5</v>
          </cell>
          <cell r="F36" t="str">
            <v>4.5 - 3.2</v>
          </cell>
          <cell r="H36" t="str">
            <v>3.2 - 2.2</v>
          </cell>
        </row>
        <row r="37">
          <cell r="A37">
            <v>8</v>
          </cell>
          <cell r="B37" t="str">
            <v>10.0 - 7.5</v>
          </cell>
          <cell r="D37" t="str">
            <v>7.5 - 5.5</v>
          </cell>
          <cell r="F37" t="str">
            <v>5.5 - 3.5</v>
          </cell>
          <cell r="H37" t="str">
            <v>3.5 - 2.5</v>
          </cell>
        </row>
        <row r="38">
          <cell r="A38">
            <v>9</v>
          </cell>
          <cell r="B38" t="str">
            <v>-</v>
          </cell>
          <cell r="D38" t="str">
            <v>10.0 - 7.0</v>
          </cell>
          <cell r="F38" t="str">
            <v>7.0 - 4.0</v>
          </cell>
          <cell r="H38" t="str">
            <v>4.0 - 2.8</v>
          </cell>
        </row>
        <row r="39">
          <cell r="A39">
            <v>10</v>
          </cell>
          <cell r="B39" t="str">
            <v>-</v>
          </cell>
          <cell r="D39" t="str">
            <v>11.0 - 8.0</v>
          </cell>
          <cell r="F39" t="str">
            <v>8.0 - 5.0</v>
          </cell>
          <cell r="H39" t="str">
            <v>5.0 - 3.0</v>
          </cell>
        </row>
        <row r="42">
          <cell r="A42">
            <v>1</v>
          </cell>
          <cell r="B42" t="str">
            <v>20.0 - 15.0</v>
          </cell>
          <cell r="D42" t="str">
            <v>15.0 - 10.0</v>
          </cell>
          <cell r="F42" t="str">
            <v>10.0 - 5.0</v>
          </cell>
          <cell r="H42" t="str">
            <v>&lt;  5.0</v>
          </cell>
        </row>
        <row r="43">
          <cell r="A43">
            <v>2</v>
          </cell>
          <cell r="B43" t="str">
            <v>25.0 - 20.0</v>
          </cell>
          <cell r="D43" t="str">
            <v>20.0 - 12.0</v>
          </cell>
          <cell r="F43" t="str">
            <v>12.0 - 8.0</v>
          </cell>
          <cell r="H43" t="str">
            <v>&lt;  8.0</v>
          </cell>
        </row>
        <row r="44">
          <cell r="A44">
            <v>3</v>
          </cell>
          <cell r="B44" t="str">
            <v>30.0 - 25.0</v>
          </cell>
          <cell r="D44" t="str">
            <v>25.0 - 15.0</v>
          </cell>
          <cell r="F44" t="str">
            <v>15.0 - 10.0</v>
          </cell>
          <cell r="H44" t="str">
            <v>10.0 - 5.0</v>
          </cell>
        </row>
        <row r="45">
          <cell r="A45">
            <v>4</v>
          </cell>
          <cell r="B45" t="str">
            <v>35.0 - 28.0</v>
          </cell>
          <cell r="D45" t="str">
            <v>28.0 - 20.0</v>
          </cell>
          <cell r="F45" t="str">
            <v>20.0 - 12.0</v>
          </cell>
          <cell r="H45" t="str">
            <v>12.0 - 8.0</v>
          </cell>
        </row>
        <row r="46">
          <cell r="A46">
            <v>5</v>
          </cell>
          <cell r="B46" t="str">
            <v>40.0 - 30.0</v>
          </cell>
          <cell r="D46" t="str">
            <v>30.0 - 22.0</v>
          </cell>
          <cell r="F46" t="str">
            <v>22.0 - 15.0</v>
          </cell>
          <cell r="H46" t="str">
            <v>15.0 - 10.0</v>
          </cell>
        </row>
        <row r="47">
          <cell r="A47">
            <v>6</v>
          </cell>
          <cell r="B47" t="str">
            <v>45.0 - 35.0</v>
          </cell>
          <cell r="D47" t="str">
            <v>35.0 - 28.0</v>
          </cell>
          <cell r="F47" t="str">
            <v>28.0 - 18.0</v>
          </cell>
          <cell r="H47" t="str">
            <v>18.0 - 12.0</v>
          </cell>
        </row>
        <row r="48">
          <cell r="A48">
            <v>7</v>
          </cell>
          <cell r="B48" t="str">
            <v>55.0 - 45.0</v>
          </cell>
          <cell r="D48" t="str">
            <v>45.0 - 30.0</v>
          </cell>
          <cell r="F48" t="str">
            <v>30.0 - 20.0</v>
          </cell>
          <cell r="H48" t="str">
            <v>20.0 - 15.0</v>
          </cell>
        </row>
        <row r="49">
          <cell r="A49">
            <v>8</v>
          </cell>
          <cell r="B49" t="str">
            <v>70.0 - 55.0</v>
          </cell>
          <cell r="D49" t="str">
            <v>55.0 - 40.0</v>
          </cell>
          <cell r="F49" t="str">
            <v>40.0 - 25.0</v>
          </cell>
          <cell r="H49" t="str">
            <v>25.0 - 15.0</v>
          </cell>
        </row>
        <row r="50">
          <cell r="A50">
            <v>9</v>
          </cell>
          <cell r="B50" t="str">
            <v>-</v>
          </cell>
          <cell r="D50" t="str">
            <v>65.0 - 45.0</v>
          </cell>
          <cell r="F50" t="str">
            <v>45.0 - 30.0</v>
          </cell>
          <cell r="H50" t="str">
            <v>30.0 - 20.0</v>
          </cell>
        </row>
        <row r="51">
          <cell r="A51">
            <v>10</v>
          </cell>
          <cell r="B51" t="str">
            <v>-</v>
          </cell>
          <cell r="D51" t="str">
            <v>70.0 - 55.0</v>
          </cell>
          <cell r="F51" t="str">
            <v>55.0 - 40.0</v>
          </cell>
          <cell r="H51" t="str">
            <v>40.0 - 25.0</v>
          </cell>
        </row>
        <row r="54">
          <cell r="A54">
            <v>1</v>
          </cell>
          <cell r="B54" t="str">
            <v>48.0 - 55.0</v>
          </cell>
          <cell r="D54" t="str">
            <v>55.0 - 60.0</v>
          </cell>
          <cell r="F54" t="str">
            <v>60.0 - 70.0</v>
          </cell>
          <cell r="H54" t="str">
            <v>&gt;  70.0</v>
          </cell>
        </row>
        <row r="55">
          <cell r="A55">
            <v>2</v>
          </cell>
          <cell r="B55" t="str">
            <v>45.0 - 52.0</v>
          </cell>
          <cell r="D55" t="str">
            <v>52.0 - 58.0</v>
          </cell>
          <cell r="F55" t="str">
            <v>58.0 - 68.0</v>
          </cell>
          <cell r="H55" t="str">
            <v>&gt;  68.0</v>
          </cell>
        </row>
        <row r="56">
          <cell r="A56">
            <v>3</v>
          </cell>
          <cell r="B56" t="str">
            <v>42.0 - 50.0</v>
          </cell>
          <cell r="D56" t="str">
            <v>50.0 - 55.0</v>
          </cell>
          <cell r="F56" t="str">
            <v>55.0 - 65.0</v>
          </cell>
          <cell r="H56" t="str">
            <v>65.0 - 70.0</v>
          </cell>
        </row>
        <row r="57">
          <cell r="A57">
            <v>4</v>
          </cell>
          <cell r="B57" t="str">
            <v>38.0 - 45.0</v>
          </cell>
          <cell r="D57" t="str">
            <v>45.0 - 52.0</v>
          </cell>
          <cell r="F57" t="str">
            <v>52.0 - 62.0</v>
          </cell>
          <cell r="H57" t="str">
            <v>62.0 - 68.0</v>
          </cell>
        </row>
        <row r="58">
          <cell r="A58">
            <v>5</v>
          </cell>
          <cell r="B58" t="str">
            <v>35.0 - 42.0</v>
          </cell>
          <cell r="D58" t="str">
            <v>42.0 - 50.0</v>
          </cell>
          <cell r="F58" t="str">
            <v>50.0 - 60.0</v>
          </cell>
          <cell r="H58" t="str">
            <v>60.0 - 65.0</v>
          </cell>
        </row>
        <row r="59">
          <cell r="A59">
            <v>6</v>
          </cell>
          <cell r="B59" t="str">
            <v>32.0 - 40.0</v>
          </cell>
          <cell r="D59" t="str">
            <v>40.0 - 48.0</v>
          </cell>
          <cell r="F59" t="str">
            <v>48.0 - 58.0</v>
          </cell>
          <cell r="H59" t="str">
            <v>58.0 - 62.0</v>
          </cell>
        </row>
        <row r="60">
          <cell r="A60">
            <v>7</v>
          </cell>
          <cell r="B60" t="str">
            <v>30.0 - 38.0</v>
          </cell>
          <cell r="D60" t="str">
            <v>38.0 - 45.0</v>
          </cell>
          <cell r="F60" t="str">
            <v>45.0 - 55.0</v>
          </cell>
          <cell r="H60" t="str">
            <v>55.0 - 60.0</v>
          </cell>
        </row>
        <row r="61">
          <cell r="A61">
            <v>8</v>
          </cell>
          <cell r="B61" t="str">
            <v>25.0 - 35.0</v>
          </cell>
          <cell r="D61" t="str">
            <v>35.0 - 42.0</v>
          </cell>
          <cell r="F61" t="str">
            <v>42.0 - 52.0</v>
          </cell>
          <cell r="H61" t="str">
            <v>52.0 - 58.0</v>
          </cell>
        </row>
        <row r="62">
          <cell r="A62">
            <v>9</v>
          </cell>
          <cell r="B62" t="str">
            <v>-</v>
          </cell>
          <cell r="D62" t="str">
            <v>32.0 - 40.0</v>
          </cell>
          <cell r="F62" t="str">
            <v>40.0 - 50.0</v>
          </cell>
          <cell r="H62" t="str">
            <v>50.0 - 55.0</v>
          </cell>
        </row>
        <row r="63">
          <cell r="A63">
            <v>10</v>
          </cell>
          <cell r="B63" t="str">
            <v>-</v>
          </cell>
          <cell r="D63" t="str">
            <v>25.0 - 35.0</v>
          </cell>
          <cell r="F63" t="str">
            <v>35.0 - 48.0</v>
          </cell>
          <cell r="H63" t="str">
            <v>48.0 - 52.0</v>
          </cell>
        </row>
      </sheetData>
      <sheetData sheetId="1">
        <row r="2">
          <cell r="A2" t="str">
            <v>S.N.T.G.N. Transgaz S.A. Medias</v>
          </cell>
        </row>
        <row r="31">
          <cell r="A31" t="str">
            <v>SELECT FINANCIAL STATISTICS AND RATIOS (ADJUSTED)</v>
          </cell>
        </row>
        <row r="33">
          <cell r="F33">
            <v>1313.25</v>
          </cell>
          <cell r="G33">
            <v>1462.059</v>
          </cell>
          <cell r="H33">
            <v>1597.4830659999998</v>
          </cell>
          <cell r="I33">
            <v>1560.9122470000002</v>
          </cell>
          <cell r="J33">
            <v>1667.7402260000001</v>
          </cell>
          <cell r="K33">
            <v>1647.2392859999998</v>
          </cell>
        </row>
        <row r="34">
          <cell r="F34">
            <v>-0.8110345410985641</v>
          </cell>
          <cell r="G34">
            <v>11.331353512278696</v>
          </cell>
          <cell r="H34">
            <v>9.2625582141349838</v>
          </cell>
          <cell r="I34">
            <v>-2.2892774125969724</v>
          </cell>
          <cell r="J34">
            <v>6.84394521250751</v>
          </cell>
          <cell r="K34">
            <v>-1.2292645869177683</v>
          </cell>
        </row>
        <row r="36">
          <cell r="F36">
            <v>88.944755377879304</v>
          </cell>
          <cell r="G36">
            <v>91.695131455023358</v>
          </cell>
          <cell r="H36">
            <v>92.915771853321161</v>
          </cell>
          <cell r="I36">
            <v>93.147241415679673</v>
          </cell>
          <cell r="J36">
            <v>93.403560741359726</v>
          </cell>
          <cell r="K36">
            <v>93.623779380890738</v>
          </cell>
        </row>
        <row r="38">
          <cell r="F38">
            <v>514.73200000000008</v>
          </cell>
          <cell r="G38">
            <v>699.69998400000009</v>
          </cell>
          <cell r="H38">
            <v>759.73102299999982</v>
          </cell>
          <cell r="I38">
            <v>761.95133599999997</v>
          </cell>
          <cell r="J38">
            <v>879.96207400000014</v>
          </cell>
          <cell r="K38">
            <v>856.66659099999981</v>
          </cell>
        </row>
        <row r="39">
          <cell r="F39">
            <v>39.195278888254336</v>
          </cell>
          <cell r="G39">
            <v>47.857164724542592</v>
          </cell>
          <cell r="H39">
            <v>47.558001657089235</v>
          </cell>
          <cell r="I39">
            <v>48.814488928793693</v>
          </cell>
          <cell r="J39">
            <v>52.763737438326928</v>
          </cell>
          <cell r="K39">
            <v>52.006202030322378</v>
          </cell>
        </row>
        <row r="40">
          <cell r="F40">
            <v>131.04175152749494</v>
          </cell>
          <cell r="G40">
            <v>244.21818034589845</v>
          </cell>
          <cell r="H40">
            <v>790.52184901930161</v>
          </cell>
          <cell r="I40">
            <v>2473.1292471080069</v>
          </cell>
          <cell r="J40" t="str">
            <v>N.M.</v>
          </cell>
          <cell r="K40" t="str">
            <v>N.M.</v>
          </cell>
        </row>
        <row r="42">
          <cell r="F42">
            <v>412.75800000000015</v>
          </cell>
          <cell r="G42">
            <v>606.35225800000012</v>
          </cell>
          <cell r="H42">
            <v>658.42282899999987</v>
          </cell>
          <cell r="I42">
            <v>663.08428800000002</v>
          </cell>
          <cell r="J42">
            <v>776.13006100000007</v>
          </cell>
          <cell r="K42">
            <v>753.61489235999977</v>
          </cell>
        </row>
        <row r="43">
          <cell r="F43">
            <v>331.95113516643488</v>
          </cell>
          <cell r="G43">
            <v>595.83575689087616</v>
          </cell>
          <cell r="H43">
            <v>553.14496112829579</v>
          </cell>
          <cell r="I43">
            <v>735.10225602252694</v>
          </cell>
          <cell r="J43">
            <v>811.30692573906435</v>
          </cell>
          <cell r="K43" t="str">
            <v>N.M.</v>
          </cell>
        </row>
        <row r="44">
          <cell r="F44">
            <v>106.08146639511206</v>
          </cell>
          <cell r="G44">
            <v>212.63677073542243</v>
          </cell>
          <cell r="H44">
            <v>686.10777691067051</v>
          </cell>
          <cell r="I44">
            <v>2153.2281915791391</v>
          </cell>
          <cell r="J44" t="str">
            <v>N.M.</v>
          </cell>
          <cell r="K44" t="str">
            <v>N.M.</v>
          </cell>
        </row>
        <row r="46">
          <cell r="F46">
            <v>364.89300000000009</v>
          </cell>
          <cell r="G46">
            <v>535.77787100000012</v>
          </cell>
          <cell r="H46">
            <v>591.57138499999985</v>
          </cell>
          <cell r="I46">
            <v>586.17862999999988</v>
          </cell>
          <cell r="J46">
            <v>692.48423800000012</v>
          </cell>
          <cell r="K46">
            <v>666.33604599999978</v>
          </cell>
        </row>
        <row r="47">
          <cell r="F47">
            <v>27.785494003426621</v>
          </cell>
          <cell r="G47">
            <v>36.645434349776593</v>
          </cell>
          <cell r="H47">
            <v>37.03146515857965</v>
          </cell>
          <cell r="I47">
            <v>37.553592851014372</v>
          </cell>
          <cell r="J47">
            <v>41.522308283040722</v>
          </cell>
          <cell r="K47">
            <v>40.451684929034641</v>
          </cell>
        </row>
        <row r="49">
          <cell r="F49">
            <v>380.29300000000006</v>
          </cell>
          <cell r="G49">
            <v>567.26079900000013</v>
          </cell>
          <cell r="H49">
            <v>619.05835499999989</v>
          </cell>
          <cell r="I49">
            <v>608.34170599999993</v>
          </cell>
          <cell r="J49">
            <v>713.73123800000008</v>
          </cell>
          <cell r="K49">
            <v>689.23887099999979</v>
          </cell>
        </row>
        <row r="50">
          <cell r="F50">
            <v>11.845353463225546</v>
          </cell>
          <cell r="G50">
            <v>17.698944143558208</v>
          </cell>
          <cell r="H50">
            <v>18.261699953548749</v>
          </cell>
          <cell r="I50">
            <v>16.78076119497663</v>
          </cell>
          <cell r="J50">
            <v>18.46697501440196</v>
          </cell>
          <cell r="K50">
            <v>17.710419709894961</v>
          </cell>
        </row>
        <row r="51">
          <cell r="F51">
            <v>9.6539932931055077</v>
          </cell>
          <cell r="G51">
            <v>14.469257791358366</v>
          </cell>
          <cell r="H51">
            <v>14.296812414535845</v>
          </cell>
          <cell r="I51">
            <v>12.573673311668166</v>
          </cell>
          <cell r="J51">
            <v>13.850946092711222</v>
          </cell>
          <cell r="K51">
            <v>13.019581453396345</v>
          </cell>
        </row>
        <row r="53">
          <cell r="F53">
            <v>3.93</v>
          </cell>
          <cell r="G53">
            <v>2.8650609999999999</v>
          </cell>
          <cell r="H53">
            <v>0.96104999999999996</v>
          </cell>
          <cell r="I53">
            <v>0.30809199999999881</v>
          </cell>
          <cell r="J53">
            <v>0</v>
          </cell>
          <cell r="K53">
            <v>1.7082889999999999</v>
          </cell>
        </row>
        <row r="54">
          <cell r="F54">
            <v>130.97506361323155</v>
          </cell>
          <cell r="G54">
            <v>244.21818034589845</v>
          </cell>
          <cell r="H54">
            <v>790.52184901930161</v>
          </cell>
          <cell r="I54">
            <v>2473.129247108016</v>
          </cell>
          <cell r="J54" t="str">
            <v>N.M.</v>
          </cell>
          <cell r="K54">
            <v>501.47638426519154</v>
          </cell>
        </row>
        <row r="55">
          <cell r="F55">
            <v>96.76666666666668</v>
          </cell>
          <cell r="G55">
            <v>197.99257293300218</v>
          </cell>
          <cell r="H55">
            <v>644.1479163415014</v>
          </cell>
          <cell r="I55">
            <v>1974.5456097529384</v>
          </cell>
          <cell r="J55" t="str">
            <v>N.M.</v>
          </cell>
          <cell r="K55">
            <v>403.46737056786048</v>
          </cell>
        </row>
        <row r="57">
          <cell r="F57">
            <v>329.30500000000001</v>
          </cell>
          <cell r="G57">
            <v>334.49141500000002</v>
          </cell>
          <cell r="H57">
            <v>502.51606299999997</v>
          </cell>
          <cell r="I57">
            <v>488.72900199999998</v>
          </cell>
          <cell r="J57">
            <v>594.56493</v>
          </cell>
          <cell r="K57">
            <v>581.959024</v>
          </cell>
        </row>
        <row r="58">
          <cell r="F58">
            <v>10.983734780020114</v>
          </cell>
          <cell r="G58">
            <v>11.038950306712096</v>
          </cell>
          <cell r="H58">
            <v>15.704606742356983</v>
          </cell>
          <cell r="I58">
            <v>14.173852830478003</v>
          </cell>
          <cell r="J58">
            <v>16.054267419498551</v>
          </cell>
          <cell r="K58">
            <v>15.398290303946213</v>
          </cell>
        </row>
        <row r="59">
          <cell r="F59">
            <v>10.983734780020114</v>
          </cell>
          <cell r="G59">
            <v>11.038950306712096</v>
          </cell>
          <cell r="H59">
            <v>15.704606742356983</v>
          </cell>
          <cell r="I59">
            <v>14.173852830478003</v>
          </cell>
          <cell r="J59">
            <v>16.054267419498551</v>
          </cell>
          <cell r="K59">
            <v>15.398290303946213</v>
          </cell>
        </row>
        <row r="60">
          <cell r="F60">
            <v>106.3214952703421</v>
          </cell>
          <cell r="G60">
            <v>75.752689796238855</v>
          </cell>
          <cell r="H60">
            <v>41.253858585611027</v>
          </cell>
          <cell r="I60">
            <v>52.655704275147563</v>
          </cell>
          <cell r="J60">
            <v>54.600077404498101</v>
          </cell>
          <cell r="K60">
            <v>123.10805012966</v>
          </cell>
        </row>
        <row r="63">
          <cell r="F63">
            <v>508.06299999999999</v>
          </cell>
          <cell r="G63">
            <v>496.17868499999997</v>
          </cell>
          <cell r="H63">
            <v>649.84774500000003</v>
          </cell>
          <cell r="I63">
            <v>588.01489700000002</v>
          </cell>
          <cell r="J63">
            <v>629.31833500000005</v>
          </cell>
          <cell r="K63">
            <v>825.16900335999992</v>
          </cell>
        </row>
        <row r="64">
          <cell r="F64">
            <v>408.59799104091098</v>
          </cell>
          <cell r="G64">
            <v>487.57302117623931</v>
          </cell>
          <cell r="H64">
            <v>545.9409817142531</v>
          </cell>
          <cell r="I64">
            <v>651.87953504872348</v>
          </cell>
          <cell r="J64">
            <v>657.84119097543453</v>
          </cell>
          <cell r="K64" t="str">
            <v>N.M.</v>
          </cell>
        </row>
        <row r="65">
          <cell r="F65">
            <v>130.34394093686353</v>
          </cell>
          <cell r="G65">
            <v>174.18259017870824</v>
          </cell>
          <cell r="H65">
            <v>677.18515685968475</v>
          </cell>
          <cell r="I65">
            <v>1909.5691838801399</v>
          </cell>
          <cell r="J65" t="str">
            <v>N.M.</v>
          </cell>
          <cell r="K65" t="str">
            <v>N.M.</v>
          </cell>
        </row>
        <row r="67">
          <cell r="F67">
            <v>163.38999999999999</v>
          </cell>
          <cell r="G67">
            <v>119.03663400000001</v>
          </cell>
          <cell r="H67">
            <v>127.93437999999999</v>
          </cell>
          <cell r="I67">
            <v>164.03331699999998</v>
          </cell>
          <cell r="J67">
            <v>56.190766000000011</v>
          </cell>
          <cell r="K67">
            <v>72.479105000000004</v>
          </cell>
        </row>
        <row r="68">
          <cell r="F68">
            <v>38.348736152763408</v>
          </cell>
          <cell r="G68">
            <v>296.51881285554504</v>
          </cell>
          <cell r="H68">
            <v>352.61480377674854</v>
          </cell>
          <cell r="I68">
            <v>247.35254850695975</v>
          </cell>
          <cell r="J68">
            <v>803.50773114571882</v>
          </cell>
          <cell r="K68">
            <v>53.028505746586966</v>
          </cell>
        </row>
        <row r="70">
          <cell r="F70">
            <v>344.673</v>
          </cell>
          <cell r="G70">
            <v>377.14205099999998</v>
          </cell>
          <cell r="H70">
            <v>521.913365</v>
          </cell>
          <cell r="I70">
            <v>423.98158000000001</v>
          </cell>
          <cell r="J70">
            <v>573.12756899999999</v>
          </cell>
          <cell r="K70">
            <v>752.68989835999992</v>
          </cell>
        </row>
        <row r="71">
          <cell r="F71">
            <v>277.19533870020825</v>
          </cell>
          <cell r="G71">
            <v>370.60094433253079</v>
          </cell>
          <cell r="H71">
            <v>438.46254303442925</v>
          </cell>
          <cell r="I71">
            <v>470.03046461869343</v>
          </cell>
          <cell r="J71">
            <v>599.10366757678446</v>
          </cell>
          <cell r="K71" t="str">
            <v>N.M.</v>
          </cell>
        </row>
        <row r="73">
          <cell r="F73">
            <v>350.1</v>
          </cell>
          <cell r="G73">
            <v>253.386244</v>
          </cell>
          <cell r="H73">
            <v>207.307266</v>
          </cell>
          <cell r="I73">
            <v>257.34369800000002</v>
          </cell>
          <cell r="J73">
            <v>324.63291199999998</v>
          </cell>
          <cell r="K73">
            <v>715.18030599999997</v>
          </cell>
        </row>
        <row r="75">
          <cell r="F75">
            <v>-5.4270000000000209</v>
          </cell>
          <cell r="G75">
            <v>123.75580699999998</v>
          </cell>
          <cell r="H75">
            <v>314.60609899999997</v>
          </cell>
          <cell r="I75">
            <v>166.63788199999999</v>
          </cell>
          <cell r="J75">
            <v>248.49465700000002</v>
          </cell>
          <cell r="K75">
            <v>37.509592359999942</v>
          </cell>
        </row>
        <row r="76">
          <cell r="F76">
            <v>-4.3645400223575281</v>
          </cell>
          <cell r="G76">
            <v>121.60940107109515</v>
          </cell>
          <cell r="H76">
            <v>264.30246755930727</v>
          </cell>
          <cell r="I76">
            <v>184.73651874106181</v>
          </cell>
          <cell r="J76">
            <v>259.75728342939834</v>
          </cell>
          <cell r="K76" t="str">
            <v>N.M.</v>
          </cell>
        </row>
        <row r="79">
          <cell r="F79">
            <v>178.64</v>
          </cell>
          <cell r="G79">
            <v>267.26114699999999</v>
          </cell>
          <cell r="H79">
            <v>557.86773900000003</v>
          </cell>
          <cell r="I79">
            <v>700.79778199999998</v>
          </cell>
          <cell r="J79">
            <v>949.29323599999998</v>
          </cell>
          <cell r="K79">
            <v>1062.538241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1062.538241</v>
          </cell>
        </row>
        <row r="82">
          <cell r="F82">
            <v>3905.8229999999999</v>
          </cell>
          <cell r="G82">
            <v>3935.0878080000002</v>
          </cell>
          <cell r="H82">
            <v>4725.0014069999997</v>
          </cell>
          <cell r="I82">
            <v>4951.4342839999999</v>
          </cell>
          <cell r="J82">
            <v>5354.4499960000003</v>
          </cell>
          <cell r="K82">
            <v>5233.2770129999999</v>
          </cell>
        </row>
        <row r="84">
          <cell r="F84">
            <v>124.343</v>
          </cell>
          <cell r="G84">
            <v>101.765</v>
          </cell>
          <cell r="H84">
            <v>119.0326</v>
          </cell>
          <cell r="I84">
            <v>90.203000000000003</v>
          </cell>
          <cell r="J84">
            <v>95.664173000000005</v>
          </cell>
          <cell r="K84">
            <v>0</v>
          </cell>
        </row>
        <row r="85">
          <cell r="F85">
            <v>0.24156842784206148</v>
          </cell>
          <cell r="G85">
            <v>0.14544090657003644</v>
          </cell>
          <cell r="H85">
            <v>0.15667729287921947</v>
          </cell>
          <cell r="I85">
            <v>0.11838420085137827</v>
          </cell>
          <cell r="J85">
            <v>0.10871397282515154</v>
          </cell>
          <cell r="K85">
            <v>0</v>
          </cell>
        </row>
        <row r="86">
          <cell r="F86">
            <v>4.0640677202595734</v>
          </cell>
          <cell r="G86">
            <v>3.2058043952583493</v>
          </cell>
          <cell r="H86">
            <v>3.4542251625624334</v>
          </cell>
          <cell r="I86">
            <v>2.4649393360948575</v>
          </cell>
          <cell r="J86">
            <v>2.4321200349499779</v>
          </cell>
          <cell r="K86">
            <v>0</v>
          </cell>
        </row>
        <row r="88">
          <cell r="F88">
            <v>970.58999999999992</v>
          </cell>
          <cell r="G88">
            <v>852.21351500000003</v>
          </cell>
          <cell r="H88">
            <v>1379.9329809999999</v>
          </cell>
          <cell r="I88">
            <v>1365.015312</v>
          </cell>
          <cell r="J88">
            <v>1498.5268140000003</v>
          </cell>
          <cell r="K88">
            <v>433.77761199999998</v>
          </cell>
        </row>
        <row r="90">
          <cell r="F90">
            <v>2935.2270800000001</v>
          </cell>
          <cell r="G90">
            <v>3072.6332929999999</v>
          </cell>
          <cell r="H90">
            <v>3326.9674260000002</v>
          </cell>
          <cell r="I90">
            <v>3569.2379719999999</v>
          </cell>
          <cell r="J90">
            <v>3837.7014349999999</v>
          </cell>
          <cell r="K90">
            <v>3721.0471339999999</v>
          </cell>
        </row>
        <row r="92">
          <cell r="A92" t="str">
            <v>SELECT FINANCIAL STATISTICS AND RATIOS (REPORTED)</v>
          </cell>
        </row>
        <row r="94">
          <cell r="F94">
            <v>1327.9</v>
          </cell>
          <cell r="G94">
            <v>1479.0170000000001</v>
          </cell>
          <cell r="H94">
            <v>1614.6130659999999</v>
          </cell>
          <cell r="I94">
            <v>1578.5402470000001</v>
          </cell>
          <cell r="J94">
            <v>1688.9257460000001</v>
          </cell>
          <cell r="K94">
            <v>1671.3364849999998</v>
          </cell>
        </row>
        <row r="95">
          <cell r="F95">
            <v>-0.67906825761660816</v>
          </cell>
          <cell r="G95">
            <v>11.380149107613521</v>
          </cell>
          <cell r="H95">
            <v>9.1679856282922945</v>
          </cell>
          <cell r="I95">
            <v>-2.2341463573911002</v>
          </cell>
          <cell r="J95">
            <v>6.9928846736588763</v>
          </cell>
          <cell r="K95">
            <v>-1.0414466735235799</v>
          </cell>
        </row>
        <row r="97">
          <cell r="F97">
            <v>89.06672189170871</v>
          </cell>
          <cell r="G97">
            <v>91.790352781611034</v>
          </cell>
          <cell r="H97">
            <v>92.990930930568851</v>
          </cell>
          <cell r="I97">
            <v>93.223768085527951</v>
          </cell>
          <cell r="J97">
            <v>93.486305051566191</v>
          </cell>
          <cell r="K97">
            <v>93.71571123214008</v>
          </cell>
        </row>
        <row r="99">
          <cell r="F99">
            <v>529.38200000000006</v>
          </cell>
          <cell r="G99">
            <v>716.67748400000005</v>
          </cell>
          <cell r="H99">
            <v>776.86102299999982</v>
          </cell>
          <cell r="I99">
            <v>779.57933600000001</v>
          </cell>
          <cell r="J99">
            <v>900.98428400000012</v>
          </cell>
          <cell r="K99">
            <v>880.89649799999984</v>
          </cell>
        </row>
        <row r="100">
          <cell r="F100">
            <v>39.866104375329471</v>
          </cell>
          <cell r="G100">
            <v>48.456338500504053</v>
          </cell>
          <cell r="H100">
            <v>48.114377330326889</v>
          </cell>
          <cell r="I100">
            <v>49.386091832728539</v>
          </cell>
          <cell r="J100">
            <v>53.346589459830525</v>
          </cell>
          <cell r="K100">
            <v>52.706113096071128</v>
          </cell>
        </row>
        <row r="102">
          <cell r="F102">
            <v>364.84300000000007</v>
          </cell>
          <cell r="G102">
            <v>535.79737100000011</v>
          </cell>
          <cell r="H102">
            <v>591.56838499999981</v>
          </cell>
          <cell r="I102">
            <v>586.17863</v>
          </cell>
          <cell r="J102">
            <v>690.11702000000014</v>
          </cell>
          <cell r="K102">
            <v>664.62216299999989</v>
          </cell>
        </row>
        <row r="103">
          <cell r="F103">
            <v>27.47518638451691</v>
          </cell>
          <cell r="G103">
            <v>36.22658637459881</v>
          </cell>
          <cell r="H103">
            <v>36.63839946901556</v>
          </cell>
          <cell r="I103">
            <v>37.134221386754412</v>
          </cell>
          <cell r="J103">
            <v>40.861300245700683</v>
          </cell>
          <cell r="K103">
            <v>39.765910034567334</v>
          </cell>
        </row>
        <row r="105">
          <cell r="F105">
            <v>380.24300000000005</v>
          </cell>
          <cell r="G105">
            <v>567.28029900000013</v>
          </cell>
          <cell r="H105">
            <v>619.05535499999985</v>
          </cell>
          <cell r="I105">
            <v>608.34170600000004</v>
          </cell>
          <cell r="J105">
            <v>711.3640200000001</v>
          </cell>
          <cell r="K105">
            <v>687.52498799999989</v>
          </cell>
        </row>
        <row r="106">
          <cell r="F106">
            <v>11.843796064921706</v>
          </cell>
          <cell r="G106">
            <v>17.849264071372666</v>
          </cell>
          <cell r="H106">
            <v>18.671392874648308</v>
          </cell>
          <cell r="I106">
            <v>17.220717731648843</v>
          </cell>
          <cell r="J106">
            <v>18.859204922481723</v>
          </cell>
          <cell r="K106">
            <v>17.725062969084892</v>
          </cell>
        </row>
        <row r="107">
          <cell r="F107">
            <v>9.6527240095145519</v>
          </cell>
          <cell r="G107">
            <v>14.46975518255379</v>
          </cell>
          <cell r="H107">
            <v>14.296743131184932</v>
          </cell>
          <cell r="I107">
            <v>12.573673311668168</v>
          </cell>
          <cell r="J107">
            <v>13.805006939200759</v>
          </cell>
          <cell r="K107">
            <v>12.987206553693264</v>
          </cell>
        </row>
        <row r="109">
          <cell r="F109">
            <v>3.93</v>
          </cell>
          <cell r="G109">
            <v>2.8650609999999999</v>
          </cell>
          <cell r="H109">
            <v>0.96104999999999996</v>
          </cell>
          <cell r="I109">
            <v>0.30809199999999881</v>
          </cell>
          <cell r="J109">
            <v>0</v>
          </cell>
          <cell r="K109">
            <v>0</v>
          </cell>
        </row>
        <row r="110">
          <cell r="F110">
            <v>134.70279898218831</v>
          </cell>
          <cell r="G110">
            <v>250.14388314943383</v>
          </cell>
          <cell r="H110">
            <v>808.34610374070007</v>
          </cell>
          <cell r="I110">
            <v>2530.345922646492</v>
          </cell>
          <cell r="J110" t="str">
            <v>N.M.</v>
          </cell>
          <cell r="K110" t="str">
            <v>N.M.</v>
          </cell>
        </row>
        <row r="111">
          <cell r="F111">
            <v>96.753944020356244</v>
          </cell>
          <cell r="G111">
            <v>197.99937907081215</v>
          </cell>
          <cell r="H111">
            <v>644.1447947557358</v>
          </cell>
          <cell r="I111">
            <v>1974.5456097529386</v>
          </cell>
          <cell r="J111" t="str">
            <v>N.M.</v>
          </cell>
          <cell r="K111" t="str">
            <v>N.M.</v>
          </cell>
        </row>
        <row r="113">
          <cell r="F113">
            <v>329.30500000000001</v>
          </cell>
          <cell r="G113">
            <v>334.49141500000002</v>
          </cell>
          <cell r="H113">
            <v>502.51606299999997</v>
          </cell>
          <cell r="I113">
            <v>488.72900199999998</v>
          </cell>
          <cell r="J113">
            <v>594.56493</v>
          </cell>
          <cell r="K113">
            <v>581.959024</v>
          </cell>
        </row>
        <row r="114">
          <cell r="F114">
            <v>10.983734780020114</v>
          </cell>
          <cell r="G114">
            <v>11.038950306712096</v>
          </cell>
          <cell r="H114">
            <v>15.704606742356983</v>
          </cell>
          <cell r="I114">
            <v>14.173852830478003</v>
          </cell>
          <cell r="J114">
            <v>16.054267419498551</v>
          </cell>
          <cell r="K114">
            <v>15.398290303946213</v>
          </cell>
        </row>
        <row r="115">
          <cell r="F115">
            <v>10.983734780020114</v>
          </cell>
          <cell r="G115">
            <v>11.038950306712096</v>
          </cell>
          <cell r="H115">
            <v>15.704606742356983</v>
          </cell>
          <cell r="I115">
            <v>14.173852830478003</v>
          </cell>
          <cell r="J115">
            <v>16.054267419498551</v>
          </cell>
          <cell r="K115">
            <v>15.398290303946213</v>
          </cell>
        </row>
        <row r="116">
          <cell r="F116">
            <v>106.3214952703421</v>
          </cell>
          <cell r="G116">
            <v>75.752689796238855</v>
          </cell>
          <cell r="H116">
            <v>41.253858585611027</v>
          </cell>
          <cell r="I116">
            <v>52.655704275147563</v>
          </cell>
          <cell r="J116">
            <v>54.600077404498101</v>
          </cell>
          <cell r="K116">
            <v>123.10805012966</v>
          </cell>
        </row>
        <row r="119">
          <cell r="F119">
            <v>508.06299999999999</v>
          </cell>
          <cell r="G119">
            <v>496.17868499999997</v>
          </cell>
          <cell r="H119">
            <v>649.84774500000003</v>
          </cell>
          <cell r="I119">
            <v>588.01489700000002</v>
          </cell>
          <cell r="J119">
            <v>629.31833500000005</v>
          </cell>
          <cell r="K119">
            <v>830.72803599999997</v>
          </cell>
        </row>
        <row r="120">
          <cell r="F120">
            <v>705.64305555555552</v>
          </cell>
          <cell r="G120">
            <v>1033.7055937499999</v>
          </cell>
          <cell r="H120">
            <v>2707.6989374999998</v>
          </cell>
          <cell r="I120" t="str">
            <v>N.M.</v>
          </cell>
          <cell r="J120" t="str">
            <v>N.M.</v>
          </cell>
          <cell r="K120">
            <v>1188.5286406134871</v>
          </cell>
        </row>
        <row r="122">
          <cell r="F122">
            <v>168.50399999999999</v>
          </cell>
          <cell r="G122">
            <v>174.04563400000001</v>
          </cell>
          <cell r="H122">
            <v>142.05037999999999</v>
          </cell>
          <cell r="I122">
            <v>221.14131699999999</v>
          </cell>
          <cell r="J122">
            <v>182.25976600000001</v>
          </cell>
          <cell r="K122">
            <v>85.240459999999999</v>
          </cell>
        </row>
        <row r="124">
          <cell r="F124">
            <v>339.55899999999997</v>
          </cell>
          <cell r="G124">
            <v>322.13305099999997</v>
          </cell>
          <cell r="H124">
            <v>507.79736500000001</v>
          </cell>
          <cell r="I124">
            <v>366.87358000000006</v>
          </cell>
          <cell r="J124">
            <v>447.05856900000003</v>
          </cell>
          <cell r="K124">
            <v>745.48757599999999</v>
          </cell>
        </row>
        <row r="125">
          <cell r="F125">
            <v>471.60972222222216</v>
          </cell>
          <cell r="G125">
            <v>671.11052291666658</v>
          </cell>
          <cell r="H125">
            <v>2115.8223541666666</v>
          </cell>
          <cell r="I125" t="str">
            <v>N.M.</v>
          </cell>
          <cell r="J125" t="str">
            <v>N.M.</v>
          </cell>
          <cell r="K125">
            <v>1066.5744947814951</v>
          </cell>
        </row>
        <row r="127">
          <cell r="F127">
            <v>350.1</v>
          </cell>
          <cell r="G127">
            <v>253.386244</v>
          </cell>
          <cell r="H127">
            <v>207.307266</v>
          </cell>
          <cell r="I127">
            <v>257.34369800000002</v>
          </cell>
          <cell r="J127">
            <v>324.63291199999998</v>
          </cell>
          <cell r="K127">
            <v>715.18030599999997</v>
          </cell>
        </row>
        <row r="129">
          <cell r="F129">
            <v>-10.541000000000054</v>
          </cell>
          <cell r="G129">
            <v>68.746806999999961</v>
          </cell>
          <cell r="H129">
            <v>300.49009899999999</v>
          </cell>
          <cell r="I129">
            <v>109.52988200000004</v>
          </cell>
          <cell r="J129">
            <v>122.42565700000006</v>
          </cell>
          <cell r="K129">
            <v>30.307270000000017</v>
          </cell>
        </row>
        <row r="130">
          <cell r="F130">
            <v>-14.640277777777852</v>
          </cell>
          <cell r="G130">
            <v>143.22251458333326</v>
          </cell>
          <cell r="H130">
            <v>1252.0420791666666</v>
          </cell>
          <cell r="I130" t="str">
            <v>N.M.</v>
          </cell>
          <cell r="J130" t="str">
            <v>N.M.</v>
          </cell>
          <cell r="K130">
            <v>43.360831527065429</v>
          </cell>
        </row>
        <row r="133">
          <cell r="F133">
            <v>178.64</v>
          </cell>
          <cell r="G133">
            <v>267.26114699999999</v>
          </cell>
          <cell r="H133">
            <v>557.86773900000003</v>
          </cell>
          <cell r="I133">
            <v>700.79778199999998</v>
          </cell>
          <cell r="J133">
            <v>949.29323599999998</v>
          </cell>
          <cell r="K133">
            <v>1062.538241</v>
          </cell>
        </row>
        <row r="135">
          <cell r="F135">
            <v>3905.8229999999999</v>
          </cell>
          <cell r="G135">
            <v>3935.0878080000002</v>
          </cell>
          <cell r="H135">
            <v>4725.0014069999997</v>
          </cell>
          <cell r="I135">
            <v>4951.4342839999999</v>
          </cell>
          <cell r="J135">
            <v>5354.4499960000003</v>
          </cell>
          <cell r="K135">
            <v>5233.2770129999999</v>
          </cell>
        </row>
        <row r="137">
          <cell r="F137">
            <v>72</v>
          </cell>
          <cell r="G137">
            <v>48</v>
          </cell>
          <cell r="H137">
            <v>24</v>
          </cell>
          <cell r="I137">
            <v>0</v>
          </cell>
          <cell r="J137">
            <v>0</v>
          </cell>
          <cell r="K137">
            <v>69.895499999999998</v>
          </cell>
        </row>
        <row r="138">
          <cell r="F138">
            <v>0.136007646652134</v>
          </cell>
          <cell r="G138">
            <v>6.6975733257443867E-2</v>
          </cell>
          <cell r="H138">
            <v>3.0893556620100897E-2</v>
          </cell>
          <cell r="I138">
            <v>0</v>
          </cell>
          <cell r="J138">
            <v>0</v>
          </cell>
          <cell r="K138">
            <v>7.9345871119583009E-2</v>
          </cell>
        </row>
        <row r="139">
          <cell r="F139">
            <v>2.3532718650006372</v>
          </cell>
          <cell r="G139">
            <v>1.5381493271788922</v>
          </cell>
          <cell r="H139">
            <v>0.71621108023268498</v>
          </cell>
          <cell r="I139">
            <v>0</v>
          </cell>
          <cell r="J139">
            <v>0</v>
          </cell>
          <cell r="K139">
            <v>1.8437498730032218</v>
          </cell>
        </row>
        <row r="141">
          <cell r="F141">
            <v>918.24699999999996</v>
          </cell>
          <cell r="G141">
            <v>862.45451500000001</v>
          </cell>
          <cell r="H141">
            <v>1398.033981</v>
          </cell>
          <cell r="I141">
            <v>1382.196312</v>
          </cell>
          <cell r="J141">
            <v>1516.7485610000001</v>
          </cell>
          <cell r="K141">
            <v>1512.229879</v>
          </cell>
        </row>
        <row r="143"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F144">
            <v>2987.57</v>
          </cell>
          <cell r="G144">
            <v>3072.6332929999999</v>
          </cell>
          <cell r="H144">
            <v>3326.9674260000002</v>
          </cell>
          <cell r="I144">
            <v>3569.2379719999999</v>
          </cell>
          <cell r="J144">
            <v>3837.7014349999999</v>
          </cell>
          <cell r="K144">
            <v>3721.0471339999999</v>
          </cell>
        </row>
        <row r="146">
          <cell r="A146" t="str">
            <v>SUPPLEMENTAL STATISTICS (ADJUSTED)</v>
          </cell>
        </row>
        <row r="148">
          <cell r="F148" t="str">
            <v>N.M.</v>
          </cell>
          <cell r="G148" t="str">
            <v>N.M.</v>
          </cell>
          <cell r="H148" t="str">
            <v>N.M.</v>
          </cell>
          <cell r="I148" t="str">
            <v>N.M.</v>
          </cell>
          <cell r="J148" t="str">
            <v>N.M.</v>
          </cell>
          <cell r="K148" t="str">
            <v>N.M.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 t="str">
            <v>N.M.</v>
          </cell>
          <cell r="K149">
            <v>0.85223226280799091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 t="str">
            <v>N.M.</v>
          </cell>
          <cell r="K150">
            <v>0.85223226280799091</v>
          </cell>
        </row>
        <row r="152">
          <cell r="F152">
            <v>130.97506361323155</v>
          </cell>
          <cell r="G152">
            <v>244.21818034589845</v>
          </cell>
          <cell r="H152">
            <v>790.52184901930161</v>
          </cell>
          <cell r="I152">
            <v>2473.129247108016</v>
          </cell>
          <cell r="J152" t="str">
            <v>N.M.</v>
          </cell>
          <cell r="K152">
            <v>501.47638426519154</v>
          </cell>
        </row>
        <row r="153">
          <cell r="F153">
            <v>130.97506361323155</v>
          </cell>
          <cell r="G153">
            <v>244.21818034589845</v>
          </cell>
          <cell r="H153">
            <v>790.52184901930161</v>
          </cell>
          <cell r="I153">
            <v>2473.129247108016</v>
          </cell>
          <cell r="J153" t="str">
            <v>N.M.</v>
          </cell>
          <cell r="K153">
            <v>501.47638426519154</v>
          </cell>
        </row>
        <row r="154">
          <cell r="F154">
            <v>130.97506361323155</v>
          </cell>
          <cell r="G154">
            <v>244.21818034589845</v>
          </cell>
          <cell r="H154">
            <v>790.52184901930161</v>
          </cell>
          <cell r="I154">
            <v>2473.129247108016</v>
          </cell>
          <cell r="J154" t="str">
            <v>N.M.</v>
          </cell>
          <cell r="K154">
            <v>501.47638426519154</v>
          </cell>
        </row>
        <row r="156">
          <cell r="F156" t="str">
            <v>N.M.</v>
          </cell>
          <cell r="G156" t="str">
            <v>N.M.</v>
          </cell>
          <cell r="H156" t="str">
            <v>N.M.</v>
          </cell>
          <cell r="I156" t="str">
            <v>N.M.</v>
          </cell>
          <cell r="J156" t="str">
            <v>N.M.</v>
          </cell>
          <cell r="K156" t="str">
            <v>N.M.</v>
          </cell>
        </row>
        <row r="157">
          <cell r="F157" t="str">
            <v>N.M.</v>
          </cell>
          <cell r="G157" t="str">
            <v>N.M.</v>
          </cell>
          <cell r="H157" t="str">
            <v>N.M.</v>
          </cell>
          <cell r="I157" t="str">
            <v>N.M.</v>
          </cell>
          <cell r="J157" t="str">
            <v>N.M.</v>
          </cell>
          <cell r="K157" t="str">
            <v>N.M.</v>
          </cell>
        </row>
        <row r="158">
          <cell r="F158">
            <v>4.0640677202595734</v>
          </cell>
          <cell r="G158">
            <v>3.2058043952583493</v>
          </cell>
          <cell r="H158">
            <v>3.4542251625624334</v>
          </cell>
          <cell r="I158">
            <v>2.4649393360948575</v>
          </cell>
          <cell r="J158">
            <v>2.4321200349499779</v>
          </cell>
          <cell r="K158">
            <v>0</v>
          </cell>
        </row>
        <row r="159">
          <cell r="F159">
            <v>100</v>
          </cell>
          <cell r="G159">
            <v>100</v>
          </cell>
          <cell r="H159">
            <v>100</v>
          </cell>
          <cell r="I159">
            <v>100</v>
          </cell>
          <cell r="J159">
            <v>100</v>
          </cell>
          <cell r="K159" t="str">
            <v>N.M.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7">
          <cell r="F167">
            <v>18.587854559299448</v>
          </cell>
          <cell r="G167">
            <v>15.001984666829452</v>
          </cell>
          <cell r="H167">
            <v>14.007513304056522</v>
          </cell>
          <cell r="I167">
            <v>12.238660909167688</v>
          </cell>
          <cell r="J167">
            <v>11.900058948389244</v>
          </cell>
          <cell r="K167">
            <v>11.809550236771125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F169">
            <v>25.591852274890535</v>
          </cell>
          <cell r="G169">
            <v>23.733131768280213</v>
          </cell>
          <cell r="H169">
            <v>22.025802870075623</v>
          </cell>
          <cell r="I169">
            <v>22.918071639680075</v>
          </cell>
          <cell r="J169">
            <v>22.135402819023923</v>
          </cell>
          <cell r="K169">
            <v>23.386760519503543</v>
          </cell>
        </row>
        <row r="170">
          <cell r="F170" t="str">
            <v>N.A.</v>
          </cell>
          <cell r="G170" t="str">
            <v>N.A.</v>
          </cell>
          <cell r="H170" t="str">
            <v>N.A.</v>
          </cell>
          <cell r="I170" t="str">
            <v>N.A.</v>
          </cell>
          <cell r="J170" t="str">
            <v>N.A.</v>
          </cell>
          <cell r="K170" t="str">
            <v>N.A.</v>
          </cell>
        </row>
        <row r="171">
          <cell r="F171" t="str">
            <v>N.A.</v>
          </cell>
          <cell r="G171" t="str">
            <v>N.A.</v>
          </cell>
          <cell r="H171" t="str">
            <v>N.A.</v>
          </cell>
          <cell r="I171" t="str">
            <v>N.A.</v>
          </cell>
          <cell r="J171" t="str">
            <v>N.A.</v>
          </cell>
          <cell r="K171">
            <v>0.20507973727382314</v>
          </cell>
        </row>
        <row r="173">
          <cell r="F173">
            <v>39.195278888254336</v>
          </cell>
          <cell r="G173">
            <v>47.857164724542592</v>
          </cell>
          <cell r="H173">
            <v>47.558001657089235</v>
          </cell>
          <cell r="I173">
            <v>48.814488928793693</v>
          </cell>
          <cell r="J173">
            <v>52.763737438326928</v>
          </cell>
          <cell r="K173">
            <v>52.006202030322378</v>
          </cell>
        </row>
        <row r="174">
          <cell r="F174">
            <v>105.45848670756648</v>
          </cell>
          <cell r="G174">
            <v>177.321146242559</v>
          </cell>
          <cell r="H174">
            <v>291.82009030037517</v>
          </cell>
          <cell r="I174">
            <v>210.23736103373218</v>
          </cell>
          <cell r="J174">
            <v>173.53809854428434</v>
          </cell>
          <cell r="K174">
            <v>134.935320027816</v>
          </cell>
        </row>
        <row r="175">
          <cell r="F175">
            <v>28.958157243479921</v>
          </cell>
          <cell r="G175">
            <v>38.798762498640627</v>
          </cell>
          <cell r="H175">
            <v>38.75210749808349</v>
          </cell>
          <cell r="I175">
            <v>38.973472542688036</v>
          </cell>
          <cell r="J175">
            <v>42.796307654691063</v>
          </cell>
          <cell r="K175">
            <v>41.842061251081638</v>
          </cell>
        </row>
        <row r="177">
          <cell r="F177">
            <v>25.075575861412524</v>
          </cell>
          <cell r="G177">
            <v>22.878106492282459</v>
          </cell>
          <cell r="H177">
            <v>31.456738020908702</v>
          </cell>
          <cell r="I177">
            <v>31.310472637991925</v>
          </cell>
          <cell r="J177">
            <v>35.650931765676553</v>
          </cell>
          <cell r="K177">
            <v>35.329355543308729</v>
          </cell>
        </row>
        <row r="179">
          <cell r="F179">
            <v>0.33337733516448648</v>
          </cell>
          <cell r="G179">
            <v>0.37293090963572145</v>
          </cell>
          <cell r="H179">
            <v>0.36892993278476283</v>
          </cell>
          <cell r="I179">
            <v>0.32262132397609927</v>
          </cell>
          <cell r="J179">
            <v>0.32364815685665743</v>
          </cell>
          <cell r="K179">
            <v>0.31116013561735756</v>
          </cell>
        </row>
        <row r="180">
          <cell r="F180">
            <v>13.178579776912578</v>
          </cell>
          <cell r="G180">
            <v>17.781051354877416</v>
          </cell>
          <cell r="H180">
            <v>16.078958661778866</v>
          </cell>
          <cell r="I180">
            <v>15.388497398868031</v>
          </cell>
          <cell r="J180">
            <v>16.434219661353993</v>
          </cell>
          <cell r="K180">
            <v>16.369601472881172</v>
          </cell>
        </row>
        <row r="183">
          <cell r="F183">
            <v>3.6551101264572083</v>
          </cell>
          <cell r="G183">
            <v>3.828672509826617</v>
          </cell>
          <cell r="H183">
            <v>3.9081468837299647</v>
          </cell>
          <cell r="I183">
            <v>4.0855116102496272</v>
          </cell>
          <cell r="J183">
            <v>3.7644095223670928</v>
          </cell>
          <cell r="K183">
            <v>3.6484263006316264</v>
          </cell>
        </row>
        <row r="184">
          <cell r="F184">
            <v>99.860192271083179</v>
          </cell>
          <cell r="G184">
            <v>95.333303922755505</v>
          </cell>
          <cell r="H184">
            <v>93.394647350521609</v>
          </cell>
          <cell r="I184">
            <v>89.340096130016448</v>
          </cell>
          <cell r="J184">
            <v>96.960757811090886</v>
          </cell>
          <cell r="K184">
            <v>100.04313364828285</v>
          </cell>
        </row>
        <row r="186">
          <cell r="F186">
            <v>3.6730547860296254</v>
          </cell>
          <cell r="G186">
            <v>3.4750868413403593</v>
          </cell>
          <cell r="H186">
            <v>3.2014250143746001</v>
          </cell>
          <cell r="I186">
            <v>1.9336389503047122</v>
          </cell>
          <cell r="J186">
            <v>1.3951439355292077</v>
          </cell>
          <cell r="K186">
            <v>1.2669060748300112</v>
          </cell>
        </row>
        <row r="187">
          <cell r="F187">
            <v>99.372326649814383</v>
          </cell>
          <cell r="G187">
            <v>105.0333464067383</v>
          </cell>
          <cell r="H187">
            <v>114.01172863994221</v>
          </cell>
          <cell r="I187">
            <v>188.76326417735925</v>
          </cell>
          <cell r="J187">
            <v>261.62175149444187</v>
          </cell>
          <cell r="K187">
            <v>288.10344132967737</v>
          </cell>
        </row>
        <row r="188">
          <cell r="F188">
            <v>7.4076255338152786</v>
          </cell>
          <cell r="G188">
            <v>1.7595637388390548</v>
          </cell>
          <cell r="H188">
            <v>1.2823253161088504</v>
          </cell>
          <cell r="I188">
            <v>0.59563532000976382</v>
          </cell>
          <cell r="J188">
            <v>0.810399589156658</v>
          </cell>
          <cell r="K188">
            <v>1.120321407516581</v>
          </cell>
        </row>
        <row r="190">
          <cell r="F190">
            <v>700.3503337167574</v>
          </cell>
          <cell r="G190">
            <v>488.95395283879094</v>
          </cell>
          <cell r="H190">
            <v>172.40870754354899</v>
          </cell>
          <cell r="I190">
            <v>155.36725413681796</v>
          </cell>
          <cell r="J190">
            <v>185.65669517772378</v>
          </cell>
          <cell r="K190">
            <v>277.68715860694545</v>
          </cell>
        </row>
        <row r="191">
          <cell r="F191">
            <v>-501.11781479585983</v>
          </cell>
          <cell r="G191">
            <v>-288.58730250929716</v>
          </cell>
          <cell r="H191">
            <v>34.997668446914815</v>
          </cell>
          <cell r="I191">
            <v>122.73610617055772</v>
          </cell>
          <cell r="J191">
            <v>172.92581412780899</v>
          </cell>
          <cell r="K191">
            <v>110.45941637101475</v>
          </cell>
        </row>
        <row r="193">
          <cell r="F193">
            <v>4.4012668409410818</v>
          </cell>
          <cell r="G193">
            <v>4.625904587297244</v>
          </cell>
          <cell r="H193">
            <v>2.9021794215063395</v>
          </cell>
          <cell r="I193">
            <v>2.0015034585144842</v>
          </cell>
          <cell r="J193">
            <v>1.5799065257971283</v>
          </cell>
          <cell r="K193">
            <v>1.3169548969423344</v>
          </cell>
        </row>
        <row r="194">
          <cell r="F194">
            <v>-42.934598810887472</v>
          </cell>
          <cell r="G194">
            <v>155.99701772161575</v>
          </cell>
          <cell r="H194">
            <v>5.9277371549796953</v>
          </cell>
          <cell r="I194">
            <v>12.252374352862061</v>
          </cell>
          <cell r="J194">
            <v>89.585074741936538</v>
          </cell>
          <cell r="K194">
            <v>-37.75940364523904</v>
          </cell>
        </row>
        <row r="195">
          <cell r="F195">
            <v>158.2461532399472</v>
          </cell>
          <cell r="G195">
            <v>216.75736671017921</v>
          </cell>
          <cell r="H195">
            <v>310.9302694015683</v>
          </cell>
          <cell r="I195">
            <v>410.10525026593382</v>
          </cell>
          <cell r="J195">
            <v>509.77106349050433</v>
          </cell>
          <cell r="K195">
            <v>556.85053176293843</v>
          </cell>
        </row>
        <row r="198">
          <cell r="F198">
            <v>1.0904370691208563</v>
          </cell>
          <cell r="G198">
            <v>0.72617801113874125</v>
          </cell>
          <cell r="H198">
            <v>0.76079124290217603</v>
          </cell>
          <cell r="I198">
            <v>0.93321267409969755</v>
          </cell>
          <cell r="J198">
            <v>0.29971951457771262</v>
          </cell>
          <cell r="K198">
            <v>0.38080648064134953</v>
          </cell>
        </row>
        <row r="200">
          <cell r="F200">
            <v>344.673</v>
          </cell>
          <cell r="G200">
            <v>377.14205099999998</v>
          </cell>
          <cell r="H200">
            <v>521.913365</v>
          </cell>
          <cell r="I200">
            <v>423.98158000000001</v>
          </cell>
          <cell r="J200">
            <v>573.12756899999999</v>
          </cell>
          <cell r="K200">
            <v>752.68989835999992</v>
          </cell>
        </row>
        <row r="201">
          <cell r="F201">
            <v>277.19533870020825</v>
          </cell>
          <cell r="G201">
            <v>370.60094433253079</v>
          </cell>
          <cell r="H201">
            <v>438.46254303442925</v>
          </cell>
          <cell r="I201">
            <v>470.03046461869343</v>
          </cell>
          <cell r="J201">
            <v>599.10366757678446</v>
          </cell>
          <cell r="K201" t="str">
            <v>N.M.</v>
          </cell>
        </row>
        <row r="203">
          <cell r="F203">
            <v>-1.0543350714546638</v>
          </cell>
          <cell r="G203">
            <v>17.686981539219239</v>
          </cell>
          <cell r="H203">
            <v>41.410195118489987</v>
          </cell>
          <cell r="I203">
            <v>21.869885139226266</v>
          </cell>
          <cell r="J203">
            <v>28.239246251878804</v>
          </cell>
          <cell r="K203">
            <v>4.3785520240977798</v>
          </cell>
        </row>
        <row r="204">
          <cell r="F204">
            <v>26.245802398629355</v>
          </cell>
          <cell r="G204">
            <v>25.795268932375503</v>
          </cell>
          <cell r="H204">
            <v>32.670979499447164</v>
          </cell>
          <cell r="I204">
            <v>27.162422539439525</v>
          </cell>
          <cell r="J204">
            <v>34.365518086388107</v>
          </cell>
          <cell r="K204">
            <v>45.694023009113685</v>
          </cell>
        </row>
        <row r="207">
          <cell r="F207">
            <v>6.3721104781350544</v>
          </cell>
          <cell r="G207">
            <v>4.8634809826424465</v>
          </cell>
          <cell r="H207">
            <v>3.6789661236707976</v>
          </cell>
          <cell r="I207">
            <v>6.5055716696809833</v>
          </cell>
          <cell r="J207">
            <v>5.378402943879844</v>
          </cell>
          <cell r="K207">
            <v>5.3862489172344521</v>
          </cell>
        </row>
        <row r="208">
          <cell r="F208">
            <v>14.395096756816681</v>
          </cell>
          <cell r="G208">
            <v>17.793951371974064</v>
          </cell>
          <cell r="H208">
            <v>21.08073393426611</v>
          </cell>
          <cell r="I208">
            <v>22.970271435798786</v>
          </cell>
          <cell r="J208">
            <v>29.069206681596949</v>
          </cell>
          <cell r="K208">
            <v>29.12380858521162</v>
          </cell>
        </row>
        <row r="209">
          <cell r="F209">
            <v>19.008209025344978</v>
          </cell>
          <cell r="G209">
            <v>17.660866794055536</v>
          </cell>
          <cell r="H209">
            <v>13.859049037104343</v>
          </cell>
          <cell r="I209">
            <v>12.677951457994146</v>
          </cell>
          <cell r="J209">
            <v>10.982976877911252</v>
          </cell>
          <cell r="K209">
            <v>10.673148748145582</v>
          </cell>
        </row>
        <row r="210">
          <cell r="F210">
            <v>63.899208950328777</v>
          </cell>
          <cell r="G210">
            <v>64.393867497657624</v>
          </cell>
          <cell r="H210">
            <v>53.648230924219909</v>
          </cell>
          <cell r="I210">
            <v>52.644435177562784</v>
          </cell>
          <cell r="J210">
            <v>48.249076075599973</v>
          </cell>
          <cell r="K210">
            <v>47.590851617699379</v>
          </cell>
        </row>
        <row r="212">
          <cell r="F212">
            <v>19.30144841285798</v>
          </cell>
          <cell r="G212">
            <v>23.583746867783621</v>
          </cell>
          <cell r="H212">
            <v>20.162543706514015</v>
          </cell>
          <cell r="I212">
            <v>0</v>
          </cell>
          <cell r="J212">
            <v>0</v>
          </cell>
          <cell r="K212" t="str">
            <v>N.M.</v>
          </cell>
        </row>
        <row r="214">
          <cell r="F214" t="str">
            <v>N.M.</v>
          </cell>
          <cell r="G214" t="str">
            <v>N.M.</v>
          </cell>
          <cell r="H214" t="str">
            <v>N.M.</v>
          </cell>
          <cell r="I214" t="str">
            <v>N.M.</v>
          </cell>
          <cell r="J214" t="str">
            <v>N.M.</v>
          </cell>
          <cell r="K214" t="str">
            <v>N.M.</v>
          </cell>
        </row>
        <row r="216">
          <cell r="A216" t="str">
            <v>SUPPLEMENTAL STATISTICS (REPORTED)</v>
          </cell>
        </row>
        <row r="218">
          <cell r="F218" t="str">
            <v>N.M.</v>
          </cell>
          <cell r="G218" t="str">
            <v>N.M.</v>
          </cell>
          <cell r="H218" t="str">
            <v>N.M.</v>
          </cell>
          <cell r="I218" t="str">
            <v>N.M.</v>
          </cell>
          <cell r="J218" t="str">
            <v>N.M.</v>
          </cell>
          <cell r="K218" t="str">
            <v>N.M.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 t="str">
            <v>N.M.</v>
          </cell>
          <cell r="K219" t="str">
            <v>N.M.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 t="str">
            <v>N.M.</v>
          </cell>
          <cell r="K220" t="str">
            <v>N.M.</v>
          </cell>
        </row>
        <row r="222">
          <cell r="F222">
            <v>134.70279898218831</v>
          </cell>
          <cell r="G222">
            <v>250.14388314943383</v>
          </cell>
          <cell r="H222">
            <v>808.34610374070007</v>
          </cell>
          <cell r="I222">
            <v>2530.345922646492</v>
          </cell>
          <cell r="J222" t="str">
            <v>N.M.</v>
          </cell>
          <cell r="K222" t="str">
            <v>N.M.</v>
          </cell>
        </row>
        <row r="223">
          <cell r="F223">
            <v>134.70279898218831</v>
          </cell>
          <cell r="G223">
            <v>250.14388314943383</v>
          </cell>
          <cell r="H223">
            <v>808.34610374070007</v>
          </cell>
          <cell r="I223">
            <v>2530.345922646492</v>
          </cell>
          <cell r="J223" t="str">
            <v>N.M.</v>
          </cell>
          <cell r="K223" t="str">
            <v>N.M.</v>
          </cell>
        </row>
        <row r="224">
          <cell r="F224">
            <v>134.70279898218831</v>
          </cell>
          <cell r="G224">
            <v>250.14388314943383</v>
          </cell>
          <cell r="H224">
            <v>808.34610374070007</v>
          </cell>
          <cell r="I224">
            <v>2530.345922646492</v>
          </cell>
          <cell r="J224" t="str">
            <v>N.M.</v>
          </cell>
          <cell r="K224" t="str">
            <v>N.M.</v>
          </cell>
        </row>
        <row r="226">
          <cell r="F226" t="str">
            <v>N.M.</v>
          </cell>
          <cell r="G226" t="str">
            <v>N.M.</v>
          </cell>
          <cell r="H226" t="str">
            <v>N.M.</v>
          </cell>
          <cell r="I226" t="str">
            <v>N.M.</v>
          </cell>
          <cell r="J226" t="str">
            <v>N.M.</v>
          </cell>
          <cell r="K226" t="str">
            <v>N.M.</v>
          </cell>
        </row>
        <row r="227">
          <cell r="F227" t="str">
            <v>N.M.</v>
          </cell>
          <cell r="G227" t="str">
            <v>N.M.</v>
          </cell>
          <cell r="H227" t="str">
            <v>N.M.</v>
          </cell>
          <cell r="I227" t="str">
            <v>N.M.</v>
          </cell>
          <cell r="J227" t="str">
            <v>N.M.</v>
          </cell>
          <cell r="K227" t="str">
            <v>N.M.</v>
          </cell>
        </row>
        <row r="228">
          <cell r="F228">
            <v>2.3532718650006372</v>
          </cell>
          <cell r="G228">
            <v>1.5381493271788922</v>
          </cell>
          <cell r="H228">
            <v>0.71621108023268498</v>
          </cell>
          <cell r="I228">
            <v>0</v>
          </cell>
          <cell r="J228">
            <v>0</v>
          </cell>
          <cell r="K228">
            <v>1.8437498730032218</v>
          </cell>
        </row>
        <row r="229">
          <cell r="F229">
            <v>100</v>
          </cell>
          <cell r="G229">
            <v>100</v>
          </cell>
          <cell r="H229">
            <v>100</v>
          </cell>
          <cell r="I229" t="str">
            <v>N.M.</v>
          </cell>
          <cell r="J229" t="str">
            <v>N.M.</v>
          </cell>
          <cell r="K229">
            <v>100</v>
          </cell>
        </row>
        <row r="232">
          <cell r="F232">
            <v>18.382784848256644</v>
          </cell>
          <cell r="G232">
            <v>14.82997605842259</v>
          </cell>
          <cell r="H232">
            <v>13.858902650549961</v>
          </cell>
          <cell r="I232">
            <v>12.101988363176654</v>
          </cell>
          <cell r="J232">
            <v>11.750787177590933</v>
          </cell>
          <cell r="K232">
            <v>11.639281063142711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F234">
            <v>25.309511258377889</v>
          </cell>
          <cell r="G234">
            <v>23.461014241215615</v>
          </cell>
          <cell r="H234">
            <v>21.792123351985808</v>
          </cell>
          <cell r="I234">
            <v>22.662139130114937</v>
          </cell>
          <cell r="J234">
            <v>21.857741104030751</v>
          </cell>
          <cell r="K234">
            <v>23.049572031570893</v>
          </cell>
        </row>
        <row r="235">
          <cell r="F235" t="str">
            <v>N.A.</v>
          </cell>
          <cell r="G235" t="str">
            <v>N.A.</v>
          </cell>
          <cell r="H235" t="str">
            <v>N.A.</v>
          </cell>
          <cell r="I235" t="str">
            <v>N.A.</v>
          </cell>
          <cell r="J235" t="str">
            <v>N.A.</v>
          </cell>
          <cell r="K235" t="str">
            <v>N.A.</v>
          </cell>
        </row>
        <row r="236">
          <cell r="F236" t="str">
            <v>N.A.</v>
          </cell>
          <cell r="G236" t="str">
            <v>N.A.</v>
          </cell>
          <cell r="H236" t="str">
            <v>N.A.</v>
          </cell>
          <cell r="I236" t="str">
            <v>N.A.</v>
          </cell>
          <cell r="J236" t="str">
            <v>N.A.</v>
          </cell>
          <cell r="K236">
            <v>0.20212291362741358</v>
          </cell>
        </row>
        <row r="238">
          <cell r="F238">
            <v>39.866104375329471</v>
          </cell>
          <cell r="G238">
            <v>48.456338500504053</v>
          </cell>
          <cell r="H238">
            <v>48.114377330326889</v>
          </cell>
          <cell r="I238">
            <v>49.386091832728539</v>
          </cell>
          <cell r="J238">
            <v>53.346589459830525</v>
          </cell>
          <cell r="K238">
            <v>52.706113096071128</v>
          </cell>
        </row>
        <row r="239">
          <cell r="F239">
            <v>108.45439672801636</v>
          </cell>
          <cell r="G239">
            <v>181.61698756957733</v>
          </cell>
          <cell r="H239">
            <v>298.38564814282478</v>
          </cell>
          <cell r="I239">
            <v>215.0800957777991</v>
          </cell>
          <cell r="J239">
            <v>177.66001725847499</v>
          </cell>
          <cell r="K239">
            <v>189.42391463842952</v>
          </cell>
        </row>
        <row r="240">
          <cell r="F240">
            <v>28.634912267490026</v>
          </cell>
          <cell r="G240">
            <v>38.355225058265056</v>
          </cell>
          <cell r="H240">
            <v>38.340786906526859</v>
          </cell>
          <cell r="I240">
            <v>38.53824488518093</v>
          </cell>
          <cell r="J240">
            <v>42.119318844228218</v>
          </cell>
          <cell r="K240">
            <v>41.136240019316041</v>
          </cell>
        </row>
        <row r="242">
          <cell r="F242">
            <v>16.189252128322916</v>
          </cell>
          <cell r="G242">
            <v>22.199140010250762</v>
          </cell>
          <cell r="H242">
            <v>17.699543468329303</v>
          </cell>
          <cell r="I242">
            <v>19.49786548993707</v>
          </cell>
          <cell r="J242">
            <v>16.724649580578411</v>
          </cell>
          <cell r="K242">
            <v>17.445938045728131</v>
          </cell>
        </row>
        <row r="243">
          <cell r="F243">
            <v>24.798930642367647</v>
          </cell>
          <cell r="G243">
            <v>22.615792448633112</v>
          </cell>
          <cell r="H243">
            <v>31.123002382541102</v>
          </cell>
          <cell r="I243">
            <v>30.960819841548197</v>
          </cell>
          <cell r="J243">
            <v>35.20373417292911</v>
          </cell>
          <cell r="K243">
            <v>34.819979652391787</v>
          </cell>
        </row>
        <row r="245">
          <cell r="F245">
            <v>0.33709633608598638</v>
          </cell>
          <cell r="G245">
            <v>0.37725642752905036</v>
          </cell>
          <cell r="H245">
            <v>0.37288601212175848</v>
          </cell>
          <cell r="I245">
            <v>0.32626481431963467</v>
          </cell>
          <cell r="J245">
            <v>0.32775950129337178</v>
          </cell>
          <cell r="K245">
            <v>0.31571204727498087</v>
          </cell>
        </row>
        <row r="246">
          <cell r="F246">
            <v>13.55366077776694</v>
          </cell>
          <cell r="G246">
            <v>18.212490266240078</v>
          </cell>
          <cell r="H246">
            <v>16.441498236362321</v>
          </cell>
          <cell r="I246">
            <v>15.744515453211658</v>
          </cell>
          <cell r="J246">
            <v>16.82683160124893</v>
          </cell>
          <cell r="K246">
            <v>16.832598309085533</v>
          </cell>
        </row>
        <row r="249">
          <cell r="F249">
            <v>3.6958848177593961</v>
          </cell>
          <cell r="G249">
            <v>3.8730801762898994</v>
          </cell>
          <cell r="H249">
            <v>3.9500544053451545</v>
          </cell>
          <cell r="I249">
            <v>4.1316509103953578</v>
          </cell>
          <cell r="J249">
            <v>3.8122293038780164</v>
          </cell>
          <cell r="K249">
            <v>3.7017985431165927</v>
          </cell>
        </row>
        <row r="250">
          <cell r="F250">
            <v>98.758488967542732</v>
          </cell>
          <cell r="G250">
            <v>94.240238617946915</v>
          </cell>
          <cell r="H250">
            <v>92.40379056705838</v>
          </cell>
          <cell r="I250">
            <v>88.342410313913263</v>
          </cell>
          <cell r="J250">
            <v>95.74450299427194</v>
          </cell>
          <cell r="K250">
            <v>98.600719555284527</v>
          </cell>
        </row>
        <row r="252">
          <cell r="F252">
            <v>3.6730547860296254</v>
          </cell>
          <cell r="G252">
            <v>3.4750868413403593</v>
          </cell>
          <cell r="H252">
            <v>3.2014250143746001</v>
          </cell>
          <cell r="I252">
            <v>1.9336389503047122</v>
          </cell>
          <cell r="J252">
            <v>1.3951439355292077</v>
          </cell>
          <cell r="K252">
            <v>1.2669060748300112</v>
          </cell>
        </row>
        <row r="253">
          <cell r="F253">
            <v>99.372326649814383</v>
          </cell>
          <cell r="G253">
            <v>105.0333464067383</v>
          </cell>
          <cell r="H253">
            <v>114.01172863994221</v>
          </cell>
          <cell r="I253">
            <v>188.76326417735925</v>
          </cell>
          <cell r="J253">
            <v>261.62175149444187</v>
          </cell>
          <cell r="K253">
            <v>288.10344132967737</v>
          </cell>
        </row>
        <row r="254">
          <cell r="F254">
            <v>7.4076255338152786</v>
          </cell>
          <cell r="G254">
            <v>1.7595637388390548</v>
          </cell>
          <cell r="H254">
            <v>1.2823253161088504</v>
          </cell>
          <cell r="I254">
            <v>0.59563532000976382</v>
          </cell>
          <cell r="J254">
            <v>0.810399589156658</v>
          </cell>
          <cell r="K254">
            <v>1.120321407516581</v>
          </cell>
        </row>
        <row r="256">
          <cell r="F256">
            <v>700.3503337167574</v>
          </cell>
          <cell r="G256">
            <v>488.95395283879094</v>
          </cell>
          <cell r="H256">
            <v>172.40870754354899</v>
          </cell>
          <cell r="I256">
            <v>155.36725413681796</v>
          </cell>
          <cell r="J256">
            <v>185.65669517772378</v>
          </cell>
          <cell r="K256">
            <v>277.68715860694545</v>
          </cell>
        </row>
        <row r="257">
          <cell r="F257">
            <v>-502.21951809940026</v>
          </cell>
          <cell r="G257">
            <v>-289.68036781410569</v>
          </cell>
          <cell r="H257">
            <v>34.0068116634516</v>
          </cell>
          <cell r="I257">
            <v>121.73842035445455</v>
          </cell>
          <cell r="J257">
            <v>171.70955931099004</v>
          </cell>
          <cell r="K257">
            <v>109.01700227801643</v>
          </cell>
        </row>
        <row r="259">
          <cell r="F259">
            <v>4.4503653059856561</v>
          </cell>
          <cell r="G259">
            <v>4.6795510564989415</v>
          </cell>
          <cell r="H259">
            <v>2.9332962272364957</v>
          </cell>
          <cell r="I259">
            <v>2.0241609137584167</v>
          </cell>
          <cell r="J259">
            <v>1.600007834604229</v>
          </cell>
          <cell r="K259">
            <v>1.3362204186521192</v>
          </cell>
        </row>
        <row r="260">
          <cell r="F260">
            <v>-42.934598810887472</v>
          </cell>
          <cell r="G260">
            <v>155.99701772161575</v>
          </cell>
          <cell r="H260">
            <v>5.9277371549796953</v>
          </cell>
          <cell r="I260">
            <v>12.252374352862061</v>
          </cell>
          <cell r="J260">
            <v>89.585074741936538</v>
          </cell>
          <cell r="K260">
            <v>-37.75940364523904</v>
          </cell>
        </row>
        <row r="261">
          <cell r="F261">
            <v>158.2461532399472</v>
          </cell>
          <cell r="G261">
            <v>216.75770382272782</v>
          </cell>
          <cell r="H261">
            <v>310.93035212360292</v>
          </cell>
          <cell r="I261">
            <v>410.09023871868538</v>
          </cell>
          <cell r="J261">
            <v>509.77106349050445</v>
          </cell>
          <cell r="K261">
            <v>556.85053176293843</v>
          </cell>
        </row>
        <row r="264">
          <cell r="F264">
            <v>1.0240976303490359</v>
          </cell>
          <cell r="G264">
            <v>0.96221542055317055</v>
          </cell>
          <cell r="H264">
            <v>0.76662722023526908</v>
          </cell>
          <cell r="I264">
            <v>1.1434359345099805</v>
          </cell>
          <cell r="J264">
            <v>0.87346321603300592</v>
          </cell>
          <cell r="K264">
            <v>0.39752533142353075</v>
          </cell>
        </row>
        <row r="266">
          <cell r="F266">
            <v>-1.9911897268890995</v>
          </cell>
          <cell r="G266">
            <v>9.5924329331936917</v>
          </cell>
          <cell r="H266">
            <v>38.680032863484264</v>
          </cell>
          <cell r="I266">
            <v>14.049869839033297</v>
          </cell>
          <cell r="J266">
            <v>13.587990287297846</v>
          </cell>
          <cell r="K266">
            <v>3.4405029499844848</v>
          </cell>
        </row>
        <row r="267">
          <cell r="F267">
            <v>25.571127343926499</v>
          </cell>
          <cell r="G267">
            <v>21.780212871116422</v>
          </cell>
          <cell r="H267">
            <v>31.450096353921118</v>
          </cell>
          <cell r="I267">
            <v>23.241319358010642</v>
          </cell>
          <cell r="J267">
            <v>26.469995502099476</v>
          </cell>
          <cell r="K267">
            <v>44.604278234253954</v>
          </cell>
        </row>
        <row r="270">
          <cell r="F270">
            <v>6.3721104781350544</v>
          </cell>
          <cell r="G270">
            <v>4.8634734187107362</v>
          </cell>
          <cell r="H270">
            <v>3.6789651448935214</v>
          </cell>
          <cell r="I270">
            <v>6.5058098092104748</v>
          </cell>
          <cell r="J270">
            <v>5.3784029438798431</v>
          </cell>
          <cell r="K270">
            <v>5.3862489172344521</v>
          </cell>
        </row>
        <row r="271">
          <cell r="F271">
            <v>14.395096756816681</v>
          </cell>
          <cell r="G271">
            <v>17.793979046070625</v>
          </cell>
          <cell r="H271">
            <v>21.080739542730047</v>
          </cell>
          <cell r="I271">
            <v>22.969430628921174</v>
          </cell>
          <cell r="J271">
            <v>29.069206681596953</v>
          </cell>
          <cell r="K271">
            <v>29.12380858521162</v>
          </cell>
        </row>
        <row r="273">
          <cell r="F273">
            <v>19.008209025344978</v>
          </cell>
          <cell r="G273">
            <v>17.660866794055536</v>
          </cell>
          <cell r="H273">
            <v>13.859049037104343</v>
          </cell>
          <cell r="I273">
            <v>12.677951457994146</v>
          </cell>
          <cell r="J273">
            <v>10.982976877911252</v>
          </cell>
          <cell r="K273">
            <v>10.673148748145582</v>
          </cell>
        </row>
        <row r="274">
          <cell r="F274">
            <v>63.899208950328777</v>
          </cell>
          <cell r="G274">
            <v>64.393867497657624</v>
          </cell>
          <cell r="H274">
            <v>53.648230924219909</v>
          </cell>
          <cell r="I274">
            <v>52.644435177562784</v>
          </cell>
          <cell r="J274">
            <v>48.249076075599973</v>
          </cell>
          <cell r="K274">
            <v>47.590851617699379</v>
          </cell>
        </row>
        <row r="276">
          <cell r="F276">
            <v>33.333333333333329</v>
          </cell>
          <cell r="G276">
            <v>50</v>
          </cell>
          <cell r="H276">
            <v>100</v>
          </cell>
          <cell r="I276" t="str">
            <v>N.M.</v>
          </cell>
          <cell r="J276" t="str">
            <v>N.M.</v>
          </cell>
          <cell r="K276">
            <v>0</v>
          </cell>
        </row>
        <row r="278">
          <cell r="F278" t="str">
            <v>N.M.</v>
          </cell>
          <cell r="G278" t="str">
            <v>N.M.</v>
          </cell>
          <cell r="H278" t="str">
            <v>N.M.</v>
          </cell>
          <cell r="I278" t="str">
            <v>N.M.</v>
          </cell>
          <cell r="J278" t="str">
            <v>N.M.</v>
          </cell>
          <cell r="K278" t="str">
            <v>N.M.</v>
          </cell>
        </row>
        <row r="280">
          <cell r="A280" t="str">
            <v>FINANCIAL STATEMENTS - REPORTED</v>
          </cell>
        </row>
        <row r="282">
          <cell r="F282">
            <v>1327.9</v>
          </cell>
          <cell r="G282">
            <v>1479.0170000000001</v>
          </cell>
          <cell r="H282">
            <v>1614.6130659999999</v>
          </cell>
          <cell r="I282">
            <v>1578.5402470000001</v>
          </cell>
          <cell r="J282">
            <v>1688.9257460000001</v>
          </cell>
          <cell r="K282">
            <v>1671.3364849999998</v>
          </cell>
        </row>
        <row r="283">
          <cell r="F283" t="str">
            <v>@NA</v>
          </cell>
          <cell r="G283" t="str">
            <v>@NA</v>
          </cell>
          <cell r="H283" t="str">
            <v>@NA</v>
          </cell>
          <cell r="I283">
            <v>0</v>
          </cell>
          <cell r="J283">
            <v>0</v>
          </cell>
          <cell r="K283">
            <v>0</v>
          </cell>
        </row>
        <row r="284">
          <cell r="F284">
            <v>1327.9</v>
          </cell>
          <cell r="G284">
            <v>1479.0170000000001</v>
          </cell>
          <cell r="H284">
            <v>1614.6130659999999</v>
          </cell>
          <cell r="I284">
            <v>1578.5402470000001</v>
          </cell>
          <cell r="J284">
            <v>1688.9257460000001</v>
          </cell>
          <cell r="K284">
            <v>1671.3364849999998</v>
          </cell>
        </row>
        <row r="285">
          <cell r="F285">
            <v>145.18299999999999</v>
          </cell>
          <cell r="G285">
            <v>121.422078</v>
          </cell>
          <cell r="H285">
            <v>113.16934500000001</v>
          </cell>
          <cell r="I285">
            <v>106.965548</v>
          </cell>
          <cell r="J285">
            <v>110.011471</v>
          </cell>
          <cell r="K285">
            <v>105.031611</v>
          </cell>
        </row>
        <row r="286">
          <cell r="F286">
            <v>244.10500000000002</v>
          </cell>
          <cell r="G286">
            <v>219.33786700000002</v>
          </cell>
          <cell r="H286">
            <v>223.767653</v>
          </cell>
          <cell r="I286">
            <v>191.03475700000001</v>
          </cell>
          <cell r="J286">
            <v>198.46207000000001</v>
          </cell>
          <cell r="K286">
            <v>194.53155099999998</v>
          </cell>
        </row>
        <row r="287">
          <cell r="F287" t="str">
            <v>@NA</v>
          </cell>
          <cell r="G287" t="str">
            <v>@NA</v>
          </cell>
          <cell r="H287" t="str">
            <v>@NA</v>
          </cell>
          <cell r="I287">
            <v>0</v>
          </cell>
          <cell r="J287" t="str">
            <v>@NA</v>
          </cell>
          <cell r="K287">
            <v>3.3781539999999999</v>
          </cell>
        </row>
        <row r="288">
          <cell r="F288" t="str">
            <v>@NA</v>
          </cell>
          <cell r="G288" t="str">
            <v>@NA</v>
          </cell>
          <cell r="H288" t="str">
            <v>@NA</v>
          </cell>
          <cell r="I288">
            <v>0</v>
          </cell>
          <cell r="J288" t="str">
            <v>@NA</v>
          </cell>
          <cell r="K288" t="str">
            <v>@NA</v>
          </cell>
        </row>
        <row r="289">
          <cell r="F289" t="str">
            <v>@NA</v>
          </cell>
          <cell r="G289" t="str">
            <v>@NA</v>
          </cell>
          <cell r="H289" t="str">
            <v>@NA</v>
          </cell>
          <cell r="I289">
            <v>0</v>
          </cell>
          <cell r="J289" t="str">
            <v>@NA</v>
          </cell>
          <cell r="K289" t="str">
            <v>@NA</v>
          </cell>
        </row>
        <row r="290">
          <cell r="F290" t="str">
            <v>@NA</v>
          </cell>
          <cell r="G290" t="str">
            <v>@NA</v>
          </cell>
          <cell r="H290" t="str">
            <v>@NA</v>
          </cell>
          <cell r="I290">
            <v>0</v>
          </cell>
          <cell r="J290" t="str">
            <v>@NA</v>
          </cell>
          <cell r="K290" t="str">
            <v>@NA</v>
          </cell>
        </row>
        <row r="291">
          <cell r="F291">
            <v>336.08499999999998</v>
          </cell>
          <cell r="G291">
            <v>346.992389</v>
          </cell>
          <cell r="H291">
            <v>351.85847100000001</v>
          </cell>
          <cell r="I291">
            <v>357.73098700000003</v>
          </cell>
          <cell r="J291">
            <v>369.16101700000002</v>
          </cell>
          <cell r="K291">
            <v>385.235907</v>
          </cell>
        </row>
        <row r="292">
          <cell r="F292">
            <v>15.531000000000001</v>
          </cell>
          <cell r="G292">
            <v>54.333044000000001</v>
          </cell>
          <cell r="H292">
            <v>77.874260000000007</v>
          </cell>
          <cell r="I292">
            <v>70.182793000000004</v>
          </cell>
          <cell r="J292">
            <v>67.544113999999993</v>
          </cell>
          <cell r="K292">
            <v>71.566646000000006</v>
          </cell>
        </row>
        <row r="293">
          <cell r="F293">
            <v>57.613999999999997</v>
          </cell>
          <cell r="G293">
            <v>20.254138000000005</v>
          </cell>
          <cell r="H293">
            <v>71.082313999999997</v>
          </cell>
          <cell r="I293">
            <v>-27.64412699999999</v>
          </cell>
          <cell r="J293">
            <v>42.599479999999986</v>
          </cell>
          <cell r="K293">
            <v>30.828825999999996</v>
          </cell>
        </row>
        <row r="294">
          <cell r="F294" t="str">
            <v>@NA</v>
          </cell>
          <cell r="G294" t="str">
            <v>@NA</v>
          </cell>
          <cell r="H294" t="str">
            <v>@NA</v>
          </cell>
          <cell r="I294">
            <v>0</v>
          </cell>
          <cell r="J294" t="str">
            <v>@NA</v>
          </cell>
          <cell r="K294" t="str">
            <v>@NA</v>
          </cell>
        </row>
        <row r="295">
          <cell r="F295" t="str">
            <v>@NA</v>
          </cell>
          <cell r="G295" t="str">
            <v>@NA</v>
          </cell>
          <cell r="H295" t="str">
            <v>@NA</v>
          </cell>
          <cell r="I295">
            <v>-100.69095299999999</v>
          </cell>
          <cell r="J295">
            <v>-0.16331000000000001</v>
          </cell>
          <cell r="K295">
            <v>0.13270799999999999</v>
          </cell>
        </row>
        <row r="296">
          <cell r="F296">
            <v>798.51800000000003</v>
          </cell>
          <cell r="G296">
            <v>762.339516</v>
          </cell>
          <cell r="H296">
            <v>837.75204300000007</v>
          </cell>
          <cell r="I296">
            <v>798.96091100000012</v>
          </cell>
          <cell r="J296">
            <v>787.941462</v>
          </cell>
          <cell r="K296">
            <v>790.43998699999997</v>
          </cell>
        </row>
        <row r="297">
          <cell r="F297">
            <v>529.38200000000006</v>
          </cell>
          <cell r="G297">
            <v>716.67748400000005</v>
          </cell>
          <cell r="H297">
            <v>776.86102299999982</v>
          </cell>
          <cell r="I297">
            <v>779.57933600000001</v>
          </cell>
          <cell r="J297">
            <v>900.98428400000012</v>
          </cell>
          <cell r="K297">
            <v>880.89649799999984</v>
          </cell>
        </row>
        <row r="298">
          <cell r="F298" t="str">
            <v>@NA</v>
          </cell>
          <cell r="G298" t="str">
            <v>@NA</v>
          </cell>
          <cell r="H298" t="str">
            <v>@NA</v>
          </cell>
          <cell r="I298">
            <v>0</v>
          </cell>
          <cell r="J298" t="str">
            <v>@NA</v>
          </cell>
          <cell r="K298" t="str">
            <v>@NA</v>
          </cell>
        </row>
        <row r="299">
          <cell r="F299" t="str">
            <v>@NA</v>
          </cell>
          <cell r="G299" t="str">
            <v>@NA</v>
          </cell>
          <cell r="H299" t="str">
            <v>@NA</v>
          </cell>
          <cell r="I299">
            <v>0</v>
          </cell>
          <cell r="J299">
            <v>2.2039080000000002</v>
          </cell>
          <cell r="K299">
            <v>1.8465910000000001</v>
          </cell>
        </row>
        <row r="300">
          <cell r="F300">
            <v>164.53899999999999</v>
          </cell>
          <cell r="G300">
            <v>180.88011299999999</v>
          </cell>
          <cell r="H300">
            <v>185.29263800000001</v>
          </cell>
          <cell r="I300">
            <v>193.40070600000001</v>
          </cell>
          <cell r="J300">
            <v>208.66335599999999</v>
          </cell>
          <cell r="K300">
            <v>214.42774399999999</v>
          </cell>
        </row>
        <row r="301">
          <cell r="F301">
            <v>364.84300000000007</v>
          </cell>
          <cell r="G301">
            <v>535.79737100000011</v>
          </cell>
          <cell r="H301">
            <v>591.56838499999981</v>
          </cell>
          <cell r="I301">
            <v>586.17863</v>
          </cell>
          <cell r="J301">
            <v>690.11702000000014</v>
          </cell>
          <cell r="K301">
            <v>664.62216299999989</v>
          </cell>
        </row>
        <row r="302">
          <cell r="F302">
            <v>15.36</v>
          </cell>
          <cell r="G302">
            <v>9.5627110000000002</v>
          </cell>
          <cell r="H302">
            <v>15.030201</v>
          </cell>
          <cell r="I302">
            <v>22.163076</v>
          </cell>
          <cell r="J302">
            <v>21.247</v>
          </cell>
          <cell r="K302">
            <v>22.902825</v>
          </cell>
        </row>
        <row r="303">
          <cell r="F303" t="str">
            <v>@NA</v>
          </cell>
          <cell r="G303" t="str">
            <v>@NA</v>
          </cell>
          <cell r="H303" t="str">
            <v>@NA</v>
          </cell>
          <cell r="I303" t="str">
            <v>@NA</v>
          </cell>
          <cell r="J303" t="str">
            <v>@NA</v>
          </cell>
          <cell r="K303" t="str">
            <v>@NA</v>
          </cell>
        </row>
        <row r="304">
          <cell r="F304">
            <v>4.0000000000000924E-2</v>
          </cell>
          <cell r="G304">
            <v>21.920217000000001</v>
          </cell>
          <cell r="H304">
            <v>12.456769</v>
          </cell>
          <cell r="I304">
            <v>0</v>
          </cell>
          <cell r="J304">
            <v>-3.5527136788005009E-15</v>
          </cell>
          <cell r="K304">
            <v>0</v>
          </cell>
        </row>
        <row r="305">
          <cell r="F305">
            <v>15.4</v>
          </cell>
          <cell r="G305">
            <v>31.482928000000001</v>
          </cell>
          <cell r="H305">
            <v>27.486969999999999</v>
          </cell>
          <cell r="I305">
            <v>22.163076</v>
          </cell>
          <cell r="J305">
            <v>21.246999999999996</v>
          </cell>
          <cell r="K305">
            <v>22.902825</v>
          </cell>
        </row>
        <row r="306">
          <cell r="F306">
            <v>380.24300000000005</v>
          </cell>
          <cell r="G306">
            <v>567.28029900000013</v>
          </cell>
          <cell r="H306">
            <v>619.05535499999985</v>
          </cell>
          <cell r="I306">
            <v>608.34170600000004</v>
          </cell>
          <cell r="J306">
            <v>711.3640200000001</v>
          </cell>
          <cell r="K306">
            <v>687.52498799999989</v>
          </cell>
        </row>
        <row r="308"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</row>
        <row r="309"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>
            <v>0</v>
          </cell>
          <cell r="K309" t="str">
            <v>@NA</v>
          </cell>
        </row>
        <row r="310">
          <cell r="F310">
            <v>0</v>
          </cell>
          <cell r="G310">
            <v>-132.591172</v>
          </cell>
          <cell r="H310">
            <v>-5.9532629999999997</v>
          </cell>
          <cell r="I310">
            <v>0</v>
          </cell>
          <cell r="J310">
            <v>1.3103679999999969</v>
          </cell>
          <cell r="K310">
            <v>0</v>
          </cell>
        </row>
        <row r="311">
          <cell r="F311" t="str">
            <v>@NA</v>
          </cell>
          <cell r="G311">
            <v>-132.591172</v>
          </cell>
          <cell r="H311">
            <v>-5.9532629999999997</v>
          </cell>
          <cell r="I311">
            <v>0</v>
          </cell>
          <cell r="J311">
            <v>1.3103679999999969</v>
          </cell>
          <cell r="K311" t="str">
            <v>@NA</v>
          </cell>
        </row>
        <row r="312">
          <cell r="F312">
            <v>3.93</v>
          </cell>
          <cell r="G312">
            <v>2.8650609999999999</v>
          </cell>
          <cell r="H312">
            <v>0.96104999999999996</v>
          </cell>
          <cell r="I312">
            <v>0.30809199999999881</v>
          </cell>
          <cell r="J312">
            <v>0</v>
          </cell>
          <cell r="K312">
            <v>0</v>
          </cell>
        </row>
        <row r="313">
          <cell r="F313">
            <v>-16.567999999999994</v>
          </cell>
          <cell r="G313">
            <v>1.8915710000000008</v>
          </cell>
          <cell r="H313">
            <v>1.5538300000000005</v>
          </cell>
          <cell r="I313">
            <v>0.93293900000000074</v>
          </cell>
          <cell r="J313">
            <v>-1.2700360000000011</v>
          </cell>
          <cell r="K313">
            <v>-17.417061999999987</v>
          </cell>
        </row>
        <row r="314">
          <cell r="F314" t="str">
            <v>@NA</v>
          </cell>
          <cell r="G314" t="str">
            <v>@NA</v>
          </cell>
          <cell r="H314" t="str">
            <v>@NA</v>
          </cell>
          <cell r="I314">
            <v>0</v>
          </cell>
          <cell r="J314" t="str">
            <v>@NA</v>
          </cell>
          <cell r="K314">
            <v>8.8099999999999995E-4</v>
          </cell>
        </row>
        <row r="315">
          <cell r="F315">
            <v>392.88100000000003</v>
          </cell>
          <cell r="G315">
            <v>429.93249500000007</v>
          </cell>
          <cell r="H315">
            <v>610.58721199999991</v>
          </cell>
          <cell r="I315">
            <v>607.10067500000002</v>
          </cell>
          <cell r="J315">
            <v>713.94442400000014</v>
          </cell>
          <cell r="K315">
            <v>704.94293099999993</v>
          </cell>
        </row>
        <row r="316">
          <cell r="F316">
            <v>63.61</v>
          </cell>
          <cell r="G316">
            <v>95.441383999999999</v>
          </cell>
          <cell r="H316">
            <v>108.07114900000001</v>
          </cell>
          <cell r="I316">
            <v>118.371673</v>
          </cell>
          <cell r="J316">
            <v>119.409766</v>
          </cell>
          <cell r="K316">
            <v>122.983907</v>
          </cell>
        </row>
        <row r="317">
          <cell r="F317" t="str">
            <v>@NA</v>
          </cell>
          <cell r="G317" t="str">
            <v>@NA</v>
          </cell>
          <cell r="H317" t="str">
            <v>@NA</v>
          </cell>
          <cell r="I317">
            <v>0</v>
          </cell>
          <cell r="J317" t="str">
            <v>@NA</v>
          </cell>
          <cell r="K317" t="str">
            <v>@NA</v>
          </cell>
        </row>
        <row r="318">
          <cell r="F318">
            <v>329.30500000000001</v>
          </cell>
          <cell r="G318">
            <v>334.49141500000002</v>
          </cell>
          <cell r="H318">
            <v>502.51606299999997</v>
          </cell>
          <cell r="I318">
            <v>488.72900199999998</v>
          </cell>
          <cell r="J318">
            <v>594.56493</v>
          </cell>
          <cell r="K318">
            <v>581.959024</v>
          </cell>
        </row>
        <row r="319">
          <cell r="F319" t="str">
            <v>@NA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</row>
        <row r="320">
          <cell r="F320" t="str">
            <v>@NA</v>
          </cell>
          <cell r="G320" t="str">
            <v>@NA</v>
          </cell>
          <cell r="H320" t="str">
            <v>@NA</v>
          </cell>
          <cell r="I320" t="str">
            <v>@NA</v>
          </cell>
          <cell r="J320" t="str">
            <v>@NA</v>
          </cell>
          <cell r="K320" t="str">
            <v>@NA</v>
          </cell>
        </row>
        <row r="321">
          <cell r="F321">
            <v>329.30500000000001</v>
          </cell>
          <cell r="G321">
            <v>334.49141500000002</v>
          </cell>
          <cell r="H321">
            <v>502.51606299999997</v>
          </cell>
          <cell r="I321">
            <v>488.72900199999998</v>
          </cell>
          <cell r="J321">
            <v>594.56493</v>
          </cell>
          <cell r="K321">
            <v>581.959024</v>
          </cell>
        </row>
        <row r="322">
          <cell r="F322" t="str">
            <v>@NA</v>
          </cell>
          <cell r="G322" t="str">
            <v>@NA</v>
          </cell>
          <cell r="H322" t="str">
            <v>@NA</v>
          </cell>
          <cell r="I322" t="str">
            <v>@NA</v>
          </cell>
          <cell r="J322" t="str">
            <v>@NA</v>
          </cell>
          <cell r="K322" t="str">
            <v>@NA</v>
          </cell>
        </row>
        <row r="323">
          <cell r="F323">
            <v>350.12200000000001</v>
          </cell>
          <cell r="G323">
            <v>253.386244</v>
          </cell>
          <cell r="H323">
            <v>207.307266</v>
          </cell>
          <cell r="I323">
            <v>257.34369800000002</v>
          </cell>
          <cell r="J323">
            <v>324.63291199999998</v>
          </cell>
          <cell r="K323">
            <v>716.43840699999998</v>
          </cell>
        </row>
        <row r="324">
          <cell r="F324">
            <v>16</v>
          </cell>
          <cell r="G324">
            <v>16</v>
          </cell>
          <cell r="H324">
            <v>16</v>
          </cell>
          <cell r="I324">
            <v>16</v>
          </cell>
          <cell r="J324">
            <v>16</v>
          </cell>
          <cell r="K324">
            <v>16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A327" t="str">
            <v>Cash Flow Statement</v>
          </cell>
        </row>
        <row r="328">
          <cell r="F328">
            <v>508.06299999999999</v>
          </cell>
          <cell r="G328">
            <v>496.17868499999997</v>
          </cell>
          <cell r="H328">
            <v>649.84774500000003</v>
          </cell>
          <cell r="I328">
            <v>588.01489700000002</v>
          </cell>
          <cell r="J328">
            <v>629.31833500000005</v>
          </cell>
          <cell r="K328">
            <v>830.72803599999997</v>
          </cell>
        </row>
        <row r="329">
          <cell r="F329">
            <v>10.66</v>
          </cell>
          <cell r="G329">
            <v>-95.669027999999997</v>
          </cell>
          <cell r="H329">
            <v>-161.440845</v>
          </cell>
          <cell r="I329">
            <v>-80.533449000000005</v>
          </cell>
          <cell r="J329">
            <v>-265.24788100000001</v>
          </cell>
          <cell r="K329">
            <v>110.261347</v>
          </cell>
        </row>
        <row r="330">
          <cell r="F330">
            <v>7.9539999999999997</v>
          </cell>
          <cell r="G330">
            <v>0.88239599999999996</v>
          </cell>
          <cell r="H330">
            <v>-3.1571359999999999</v>
          </cell>
          <cell r="I330">
            <v>-39.037497999999999</v>
          </cell>
          <cell r="J330">
            <v>-11.421258</v>
          </cell>
          <cell r="K330">
            <v>-7.4676020000000003</v>
          </cell>
        </row>
        <row r="331">
          <cell r="F331">
            <v>-16.736999999999998</v>
          </cell>
          <cell r="G331">
            <v>26.451260000000001</v>
          </cell>
          <cell r="H331">
            <v>81.828468999999998</v>
          </cell>
          <cell r="I331">
            <v>-10.339524000000001</v>
          </cell>
          <cell r="J331">
            <v>61.851199999999999</v>
          </cell>
          <cell r="K331">
            <v>2.3233990000000002</v>
          </cell>
        </row>
        <row r="332">
          <cell r="F332" t="str">
            <v>@NA</v>
          </cell>
          <cell r="G332" t="str">
            <v>@NA</v>
          </cell>
          <cell r="H332" t="str">
            <v>@NA</v>
          </cell>
          <cell r="I332" t="str">
            <v>@NA</v>
          </cell>
          <cell r="J332" t="str">
            <v>@NA</v>
          </cell>
          <cell r="K332" t="str">
            <v>@NA</v>
          </cell>
        </row>
        <row r="333">
          <cell r="F333" t="str">
            <v>@NA</v>
          </cell>
          <cell r="G333" t="str">
            <v>@NA</v>
          </cell>
          <cell r="H333" t="str">
            <v>@NA</v>
          </cell>
          <cell r="I333" t="str">
            <v>@NA</v>
          </cell>
          <cell r="J333" t="str">
            <v>@NA</v>
          </cell>
          <cell r="K333" t="str">
            <v>@NA</v>
          </cell>
        </row>
        <row r="334">
          <cell r="F334" t="str">
            <v>@NA</v>
          </cell>
          <cell r="G334" t="str">
            <v>@NA</v>
          </cell>
          <cell r="H334" t="str">
            <v>@NA</v>
          </cell>
          <cell r="I334" t="str">
            <v>@NA</v>
          </cell>
          <cell r="J334" t="str">
            <v>@NA</v>
          </cell>
          <cell r="K334" t="str">
            <v>@NA</v>
          </cell>
        </row>
        <row r="335">
          <cell r="F335" t="str">
            <v>@NA</v>
          </cell>
          <cell r="G335" t="str">
            <v>@NA</v>
          </cell>
          <cell r="H335" t="str">
            <v>@NA</v>
          </cell>
          <cell r="I335" t="str">
            <v>@NA</v>
          </cell>
          <cell r="J335" t="str">
            <v>@NA</v>
          </cell>
          <cell r="K335" t="str">
            <v>@NA</v>
          </cell>
        </row>
        <row r="336">
          <cell r="F336" t="str">
            <v>@NA</v>
          </cell>
          <cell r="G336" t="str">
            <v>@NA</v>
          </cell>
          <cell r="H336" t="str">
            <v>@NA</v>
          </cell>
          <cell r="I336" t="str">
            <v>@NA</v>
          </cell>
          <cell r="J336" t="str">
            <v>@NA</v>
          </cell>
          <cell r="K336" t="str">
            <v>@NA</v>
          </cell>
        </row>
        <row r="337">
          <cell r="F337">
            <v>1.8770000000000024</v>
          </cell>
          <cell r="G337">
            <v>-68.335371999999992</v>
          </cell>
          <cell r="H337">
            <v>-82.769512000000006</v>
          </cell>
          <cell r="I337">
            <v>-129.910471</v>
          </cell>
          <cell r="J337">
            <v>-214.81793900000002</v>
          </cell>
          <cell r="K337">
            <v>105.117144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F340" t="str">
            <v>@NA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</row>
        <row r="341">
          <cell r="F341">
            <v>1.8770000000000024</v>
          </cell>
          <cell r="G341">
            <v>-68.335371999999992</v>
          </cell>
          <cell r="H341">
            <v>-82.769512000000006</v>
          </cell>
          <cell r="I341">
            <v>-129.910471</v>
          </cell>
          <cell r="J341">
            <v>-214.81793900000002</v>
          </cell>
          <cell r="K341">
            <v>105.117144</v>
          </cell>
        </row>
        <row r="342">
          <cell r="F342">
            <v>508.06299999999999</v>
          </cell>
          <cell r="G342">
            <v>496.17868499999997</v>
          </cell>
          <cell r="H342">
            <v>649.84774500000003</v>
          </cell>
          <cell r="I342">
            <v>588.01489700000002</v>
          </cell>
          <cell r="J342">
            <v>629.31833500000005</v>
          </cell>
          <cell r="K342">
            <v>830.72803599999997</v>
          </cell>
        </row>
        <row r="343">
          <cell r="F343">
            <v>168.50399999999999</v>
          </cell>
          <cell r="G343">
            <v>174.04563400000001</v>
          </cell>
          <cell r="H343">
            <v>142.05037999999999</v>
          </cell>
          <cell r="I343">
            <v>221.14131699999999</v>
          </cell>
          <cell r="J343">
            <v>182.25976600000001</v>
          </cell>
          <cell r="K343">
            <v>85.240459999999999</v>
          </cell>
        </row>
        <row r="344">
          <cell r="F344">
            <v>339.55899999999997</v>
          </cell>
          <cell r="G344">
            <v>322.13305099999997</v>
          </cell>
          <cell r="H344">
            <v>507.79736500000001</v>
          </cell>
          <cell r="I344">
            <v>366.87358000000006</v>
          </cell>
          <cell r="J344">
            <v>447.05856900000003</v>
          </cell>
          <cell r="K344">
            <v>745.48757599999999</v>
          </cell>
        </row>
        <row r="345">
          <cell r="F345">
            <v>350.1</v>
          </cell>
          <cell r="G345">
            <v>253.386244</v>
          </cell>
          <cell r="H345">
            <v>207.307266</v>
          </cell>
          <cell r="I345">
            <v>257.34369800000002</v>
          </cell>
          <cell r="J345">
            <v>324.63291199999998</v>
          </cell>
          <cell r="K345">
            <v>715.18030599999997</v>
          </cell>
        </row>
        <row r="346">
          <cell r="F346">
            <v>-10.541000000000054</v>
          </cell>
          <cell r="G346">
            <v>68.746806999999961</v>
          </cell>
          <cell r="H346">
            <v>300.49009899999999</v>
          </cell>
          <cell r="I346">
            <v>109.52988200000004</v>
          </cell>
          <cell r="J346">
            <v>122.42565700000006</v>
          </cell>
          <cell r="K346">
            <v>30.307270000000017</v>
          </cell>
        </row>
        <row r="347">
          <cell r="F347" t="str">
            <v>@NA</v>
          </cell>
          <cell r="G347" t="str">
            <v>@NA</v>
          </cell>
          <cell r="H347" t="str">
            <v>@NA</v>
          </cell>
          <cell r="I347" t="str">
            <v>@NA</v>
          </cell>
          <cell r="J347" t="str">
            <v>@NA</v>
          </cell>
          <cell r="K347" t="str">
            <v>@NA</v>
          </cell>
        </row>
        <row r="348">
          <cell r="F348">
            <v>0.112</v>
          </cell>
          <cell r="G348">
            <v>0.13527500000000001</v>
          </cell>
          <cell r="H348">
            <v>6.0000000000000002E-6</v>
          </cell>
          <cell r="I348">
            <v>0.29186800000000002</v>
          </cell>
          <cell r="J348" t="str">
            <v>@NA</v>
          </cell>
          <cell r="K348">
            <v>0.28088000000000002</v>
          </cell>
        </row>
        <row r="349">
          <cell r="F349" t="str">
            <v>@NA</v>
          </cell>
          <cell r="G349" t="str">
            <v>@NA</v>
          </cell>
          <cell r="H349" t="str">
            <v>@NA</v>
          </cell>
          <cell r="I349" t="str">
            <v>@NA</v>
          </cell>
          <cell r="J349" t="str">
            <v>@NA</v>
          </cell>
          <cell r="K349" t="str">
            <v>@NA</v>
          </cell>
        </row>
        <row r="350">
          <cell r="F350">
            <v>39.972000000000001</v>
          </cell>
          <cell r="G350">
            <v>11.267530000000001</v>
          </cell>
          <cell r="H350" t="str">
            <v>@NA</v>
          </cell>
          <cell r="I350" t="str">
            <v>@NA</v>
          </cell>
          <cell r="J350" t="str">
            <v>@NA</v>
          </cell>
          <cell r="K350">
            <v>0</v>
          </cell>
        </row>
        <row r="351">
          <cell r="F351" t="str">
            <v>@NA</v>
          </cell>
          <cell r="G351" t="str">
            <v>@NA</v>
          </cell>
          <cell r="H351" t="str">
            <v>@NA</v>
          </cell>
          <cell r="I351" t="str">
            <v>@NA</v>
          </cell>
          <cell r="J351" t="str">
            <v>@NA</v>
          </cell>
          <cell r="K351" t="str">
            <v>@NA</v>
          </cell>
        </row>
        <row r="352">
          <cell r="F352" t="str">
            <v>@NA</v>
          </cell>
          <cell r="G352" t="str">
            <v>@NA</v>
          </cell>
          <cell r="H352" t="str">
            <v>@NA</v>
          </cell>
          <cell r="I352" t="str">
            <v>@NA</v>
          </cell>
          <cell r="J352" t="str">
            <v>@NA</v>
          </cell>
          <cell r="K352" t="str">
            <v>@NA</v>
          </cell>
        </row>
        <row r="353">
          <cell r="F353" t="str">
            <v>@NA</v>
          </cell>
          <cell r="G353" t="str">
            <v>@NA</v>
          </cell>
          <cell r="H353" t="str">
            <v>@NA</v>
          </cell>
          <cell r="I353">
            <v>0</v>
          </cell>
          <cell r="J353" t="str">
            <v>@NA</v>
          </cell>
          <cell r="K353" t="str">
            <v>@NA</v>
          </cell>
        </row>
        <row r="354">
          <cell r="F354" t="str">
            <v>@NA</v>
          </cell>
          <cell r="G354" t="str">
            <v>@NA</v>
          </cell>
          <cell r="H354" t="str">
            <v>@NA</v>
          </cell>
          <cell r="I354" t="str">
            <v>@NA</v>
          </cell>
          <cell r="J354" t="str">
            <v>@NA</v>
          </cell>
          <cell r="K354" t="str">
            <v>@NA</v>
          </cell>
        </row>
        <row r="355">
          <cell r="F355" t="str">
            <v>@NA</v>
          </cell>
          <cell r="G355" t="str">
            <v>@NA</v>
          </cell>
          <cell r="H355" t="str">
            <v>@NA</v>
          </cell>
          <cell r="I355" t="str">
            <v>@NA</v>
          </cell>
          <cell r="J355" t="str">
            <v>@NA</v>
          </cell>
          <cell r="K355" t="str">
            <v>@NA</v>
          </cell>
        </row>
        <row r="356">
          <cell r="F356" t="str">
            <v>@NA</v>
          </cell>
          <cell r="G356" t="str">
            <v>@NA</v>
          </cell>
          <cell r="H356">
            <v>14.116344</v>
          </cell>
          <cell r="I356">
            <v>57.108027999999997</v>
          </cell>
          <cell r="J356">
            <v>126.06979699999999</v>
          </cell>
          <cell r="K356">
            <v>12.761355</v>
          </cell>
        </row>
        <row r="357"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 t="str">
            <v>@NA</v>
          </cell>
          <cell r="K357" t="str">
            <v>@NA</v>
          </cell>
        </row>
        <row r="358">
          <cell r="F358" t="str">
            <v>@NA</v>
          </cell>
          <cell r="G358" t="str">
            <v>@NA</v>
          </cell>
          <cell r="H358" t="str">
            <v>@NA</v>
          </cell>
          <cell r="I358" t="str">
            <v>@NA</v>
          </cell>
          <cell r="J358" t="str">
            <v>@NA</v>
          </cell>
          <cell r="K358" t="str">
            <v>@NA</v>
          </cell>
        </row>
        <row r="359">
          <cell r="F359" t="str">
            <v>@NA</v>
          </cell>
          <cell r="G359" t="str">
            <v>@NA</v>
          </cell>
          <cell r="H359" t="str">
            <v>@NA</v>
          </cell>
          <cell r="I359" t="str">
            <v>@NA</v>
          </cell>
          <cell r="J359" t="str">
            <v>@NA</v>
          </cell>
          <cell r="K359" t="str">
            <v>@NA</v>
          </cell>
        </row>
        <row r="360">
          <cell r="F360" t="str">
            <v>@NA</v>
          </cell>
          <cell r="G360" t="str">
            <v>@NA</v>
          </cell>
          <cell r="H360" t="str">
            <v>@NA</v>
          </cell>
          <cell r="I360" t="str">
            <v>@NA</v>
          </cell>
          <cell r="J360" t="str">
            <v>@NA</v>
          </cell>
          <cell r="K360" t="str">
            <v>@NA</v>
          </cell>
        </row>
        <row r="361">
          <cell r="F361" t="str">
            <v>@NA</v>
          </cell>
          <cell r="G361" t="str">
            <v>@NA</v>
          </cell>
          <cell r="H361" t="str">
            <v>@NA</v>
          </cell>
          <cell r="I361" t="str">
            <v>@NA</v>
          </cell>
          <cell r="J361" t="str">
            <v>@NA</v>
          </cell>
          <cell r="K361" t="str">
            <v>@NA</v>
          </cell>
        </row>
        <row r="362">
          <cell r="F362" t="str">
            <v>@NA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</row>
        <row r="363">
          <cell r="F363" t="str">
            <v>@NA</v>
          </cell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</row>
        <row r="364">
          <cell r="F364">
            <v>5.1139999999999999</v>
          </cell>
          <cell r="G364">
            <v>55.009061000000003</v>
          </cell>
          <cell r="H364" t="str">
            <v>@NA</v>
          </cell>
          <cell r="I364" t="str">
            <v>@NA</v>
          </cell>
          <cell r="J364" t="str">
            <v>@NA</v>
          </cell>
          <cell r="K364" t="str">
            <v>@NA</v>
          </cell>
        </row>
        <row r="365">
          <cell r="F365" t="str">
            <v>@NA</v>
          </cell>
          <cell r="G365" t="str">
            <v>@NA</v>
          </cell>
          <cell r="H365" t="str">
            <v>@NA</v>
          </cell>
          <cell r="I365" t="str">
            <v>@NA</v>
          </cell>
          <cell r="J365" t="str">
            <v>@NA</v>
          </cell>
          <cell r="K365" t="str">
            <v>@NA</v>
          </cell>
        </row>
        <row r="366">
          <cell r="F366" t="str">
            <v>@NA</v>
          </cell>
          <cell r="G366" t="str">
            <v>@NA</v>
          </cell>
          <cell r="H366" t="str">
            <v>@NA</v>
          </cell>
          <cell r="I366" t="str">
            <v>@NA</v>
          </cell>
          <cell r="J366" t="str">
            <v>@NA</v>
          </cell>
          <cell r="K366" t="str">
            <v>@NA</v>
          </cell>
        </row>
        <row r="367">
          <cell r="F367" t="str">
            <v>@NA</v>
          </cell>
          <cell r="G367" t="str">
            <v>@NA</v>
          </cell>
          <cell r="H367" t="str">
            <v>@NA</v>
          </cell>
          <cell r="I367" t="str">
            <v>@NA</v>
          </cell>
          <cell r="J367" t="str">
            <v>@NA</v>
          </cell>
          <cell r="K367" t="str">
            <v>@NA</v>
          </cell>
        </row>
        <row r="368">
          <cell r="F368">
            <v>-45.287000000000056</v>
          </cell>
          <cell r="G368">
            <v>112.62361299999995</v>
          </cell>
          <cell r="H368">
            <v>314.606449</v>
          </cell>
          <cell r="I368">
            <v>166.92977800000003</v>
          </cell>
          <cell r="J368">
            <v>248.49545400000005</v>
          </cell>
          <cell r="K368">
            <v>43.349505000000015</v>
          </cell>
        </row>
        <row r="369">
          <cell r="F369" t="str">
            <v>@NA</v>
          </cell>
          <cell r="G369" t="str">
            <v>@NA</v>
          </cell>
          <cell r="H369" t="str">
            <v>@NA</v>
          </cell>
          <cell r="I369" t="str">
            <v>@NA</v>
          </cell>
          <cell r="J369" t="str">
            <v>@NA</v>
          </cell>
          <cell r="K369" t="str">
            <v>@NA</v>
          </cell>
        </row>
        <row r="370">
          <cell r="F370" t="str">
            <v>@NA</v>
          </cell>
          <cell r="G370" t="str">
            <v>@NA</v>
          </cell>
          <cell r="H370" t="str">
            <v>@NA</v>
          </cell>
          <cell r="I370" t="str">
            <v>@NA</v>
          </cell>
          <cell r="J370" t="str">
            <v>@NA</v>
          </cell>
          <cell r="K370">
            <v>69.895499999999998</v>
          </cell>
        </row>
        <row r="371">
          <cell r="F371" t="str">
            <v>@NA</v>
          </cell>
          <cell r="G371" t="str">
            <v>@NA</v>
          </cell>
          <cell r="H371" t="str">
            <v>@NA</v>
          </cell>
          <cell r="I371" t="str">
            <v>@NA</v>
          </cell>
          <cell r="J371" t="str">
            <v>@NA</v>
          </cell>
          <cell r="K371" t="str">
            <v>@NA</v>
          </cell>
        </row>
        <row r="372">
          <cell r="F372">
            <v>42.412999999999997</v>
          </cell>
          <cell r="G372">
            <v>24</v>
          </cell>
          <cell r="H372">
            <v>24</v>
          </cell>
          <cell r="I372">
            <v>24</v>
          </cell>
          <cell r="J372" t="str">
            <v>@NA</v>
          </cell>
          <cell r="K372" t="str">
            <v>@NA</v>
          </cell>
        </row>
        <row r="373">
          <cell r="F373">
            <v>-42.412999999999997</v>
          </cell>
          <cell r="G373">
            <v>-24</v>
          </cell>
          <cell r="H373">
            <v>-24</v>
          </cell>
          <cell r="I373">
            <v>-24</v>
          </cell>
          <cell r="J373">
            <v>0</v>
          </cell>
          <cell r="K373">
            <v>69.895499999999998</v>
          </cell>
        </row>
        <row r="374">
          <cell r="F374">
            <v>-87.721999999999994</v>
          </cell>
          <cell r="G374">
            <v>88.623613000000006</v>
          </cell>
          <cell r="H374">
            <v>290.606449</v>
          </cell>
          <cell r="I374">
            <v>142.929778</v>
          </cell>
          <cell r="J374">
            <v>248.495454</v>
          </cell>
          <cell r="K374">
            <v>113.24500500000001</v>
          </cell>
        </row>
        <row r="375"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</row>
        <row r="377">
          <cell r="F377">
            <v>3.9279999999999999</v>
          </cell>
          <cell r="G377">
            <v>2.8650609999999999</v>
          </cell>
          <cell r="H377">
            <v>0.96104999999999996</v>
          </cell>
          <cell r="I377">
            <v>0.30809199999999998</v>
          </cell>
          <cell r="J377" t="str">
            <v>@NA</v>
          </cell>
          <cell r="K377" t="str">
            <v>@NA</v>
          </cell>
        </row>
        <row r="378">
          <cell r="F378">
            <v>82.870999999999995</v>
          </cell>
          <cell r="G378">
            <v>146.05011999999999</v>
          </cell>
          <cell r="H378">
            <v>88.169993000000005</v>
          </cell>
          <cell r="I378">
            <v>126.97923299999999</v>
          </cell>
          <cell r="J378">
            <v>123.279529</v>
          </cell>
          <cell r="K378">
            <v>160.91489999999999</v>
          </cell>
        </row>
        <row r="380">
          <cell r="A380" t="str">
            <v>Balance Sheet</v>
          </cell>
        </row>
        <row r="382">
          <cell r="F382">
            <v>178.64</v>
          </cell>
          <cell r="G382">
            <v>267.26114699999999</v>
          </cell>
          <cell r="H382">
            <v>557.86773900000003</v>
          </cell>
          <cell r="I382">
            <v>700.79778199999998</v>
          </cell>
          <cell r="J382">
            <v>949.29323599999998</v>
          </cell>
          <cell r="K382">
            <v>1062.538241</v>
          </cell>
        </row>
        <row r="383">
          <cell r="F383">
            <v>347.78</v>
          </cell>
          <cell r="G383">
            <v>415.96199999999999</v>
          </cell>
          <cell r="H383">
            <v>401.55234300000001</v>
          </cell>
          <cell r="I383">
            <v>362.56848000000002</v>
          </cell>
          <cell r="J383">
            <v>523.48826599999995</v>
          </cell>
          <cell r="K383">
            <v>379.49792600000001</v>
          </cell>
        </row>
        <row r="384">
          <cell r="F384">
            <v>35.826999999999998</v>
          </cell>
          <cell r="G384">
            <v>34.054464000000003</v>
          </cell>
          <cell r="H384">
            <v>36.644893000000003</v>
          </cell>
          <cell r="I384">
            <v>73.991632999999993</v>
          </cell>
          <cell r="J384">
            <v>83.714634000000004</v>
          </cell>
          <cell r="K384">
            <v>82.093412999999998</v>
          </cell>
        </row>
        <row r="385">
          <cell r="F385" t="str">
            <v>@NA</v>
          </cell>
          <cell r="G385">
            <v>-17.069999999999993</v>
          </cell>
          <cell r="H385" t="str">
            <v>@NA</v>
          </cell>
          <cell r="I385" t="str">
            <v>@NA</v>
          </cell>
          <cell r="J385">
            <v>0</v>
          </cell>
          <cell r="K385" t="str">
            <v>@NA</v>
          </cell>
        </row>
        <row r="386">
          <cell r="F386">
            <v>562.24699999999996</v>
          </cell>
          <cell r="G386">
            <v>700.20761100000004</v>
          </cell>
          <cell r="H386">
            <v>996.06497500000012</v>
          </cell>
          <cell r="I386">
            <v>1137.3578950000001</v>
          </cell>
          <cell r="J386">
            <v>1556.4961359999998</v>
          </cell>
          <cell r="K386">
            <v>1524.12958</v>
          </cell>
        </row>
        <row r="387">
          <cell r="F387" t="str">
            <v>@NA</v>
          </cell>
          <cell r="G387" t="str">
            <v>@NA</v>
          </cell>
          <cell r="H387" t="str">
            <v>@NA</v>
          </cell>
          <cell r="I387" t="str">
            <v>@NA</v>
          </cell>
          <cell r="J387" t="str">
            <v>@NA</v>
          </cell>
          <cell r="K387" t="str">
            <v>@NA</v>
          </cell>
        </row>
        <row r="388">
          <cell r="F388" t="str">
            <v>@NA</v>
          </cell>
          <cell r="G388" t="str">
            <v>@NA</v>
          </cell>
          <cell r="H388" t="str">
            <v>@NA</v>
          </cell>
          <cell r="I388" t="str">
            <v>@NA</v>
          </cell>
          <cell r="J388" t="str">
            <v>@NA</v>
          </cell>
          <cell r="K388">
            <v>0</v>
          </cell>
        </row>
        <row r="389">
          <cell r="F389">
            <v>742.42700000000002</v>
          </cell>
          <cell r="G389">
            <v>694.97061599999995</v>
          </cell>
          <cell r="H389">
            <v>654.84026200000005</v>
          </cell>
          <cell r="I389">
            <v>627.74043500000005</v>
          </cell>
          <cell r="J389">
            <v>588.07800499999996</v>
          </cell>
          <cell r="K389">
            <v>558.55543999999998</v>
          </cell>
        </row>
        <row r="390">
          <cell r="F390">
            <v>2495.79</v>
          </cell>
          <cell r="G390">
            <v>2533.9552290000001</v>
          </cell>
          <cell r="H390">
            <v>2534.8796659999998</v>
          </cell>
          <cell r="I390">
            <v>2606.6546119999998</v>
          </cell>
          <cell r="J390">
            <v>2583.4726519999999</v>
          </cell>
          <cell r="K390">
            <v>2490.5610980000001</v>
          </cell>
        </row>
        <row r="391">
          <cell r="F391">
            <v>105.35599999999999</v>
          </cell>
          <cell r="G391">
            <v>5.9532629999999997</v>
          </cell>
          <cell r="H391">
            <v>539.21623899999997</v>
          </cell>
          <cell r="I391">
            <v>579.72297400000002</v>
          </cell>
          <cell r="J391">
            <v>626.40320299999996</v>
          </cell>
          <cell r="K391">
            <v>660.03089499999999</v>
          </cell>
        </row>
        <row r="392">
          <cell r="F392">
            <v>3905.8229999999999</v>
          </cell>
          <cell r="G392">
            <v>3935.0878080000002</v>
          </cell>
          <cell r="H392">
            <v>4725.0014069999997</v>
          </cell>
          <cell r="I392">
            <v>4951.4342839999999</v>
          </cell>
          <cell r="J392">
            <v>5354.4499960000003</v>
          </cell>
          <cell r="K392">
            <v>5233.2770129999999</v>
          </cell>
        </row>
        <row r="393">
          <cell r="F393">
            <v>3.0000000001564331E-3</v>
          </cell>
          <cell r="G393">
            <v>1.0890000003200839E-3</v>
          </cell>
          <cell r="H393">
            <v>2.6499999967199983E-4</v>
          </cell>
          <cell r="I393">
            <v>-4.163200000039069E-2</v>
          </cell>
          <cell r="J393">
            <v>0</v>
          </cell>
          <cell r="K393">
            <v>0</v>
          </cell>
        </row>
        <row r="395">
          <cell r="F395">
            <v>24</v>
          </cell>
          <cell r="G395">
            <v>24</v>
          </cell>
          <cell r="H395">
            <v>24</v>
          </cell>
          <cell r="I395">
            <v>0</v>
          </cell>
          <cell r="J395" t="str">
            <v>@NA</v>
          </cell>
          <cell r="K395" t="str">
            <v>@NA</v>
          </cell>
        </row>
        <row r="396">
          <cell r="F396">
            <v>265.39299999999997</v>
          </cell>
          <cell r="G396">
            <v>59.920999999999999</v>
          </cell>
          <cell r="H396">
            <v>46.990673999999999</v>
          </cell>
          <cell r="I396">
            <v>44.072029999999998</v>
          </cell>
          <cell r="J396">
            <v>67.842304999999996</v>
          </cell>
          <cell r="K396">
            <v>91.971007999999998</v>
          </cell>
        </row>
        <row r="397">
          <cell r="F397">
            <v>57.338999999999999</v>
          </cell>
          <cell r="G397">
            <v>11.335145000000001</v>
          </cell>
          <cell r="H397">
            <v>38.542496999999997</v>
          </cell>
          <cell r="I397">
            <v>32.285296000000002</v>
          </cell>
          <cell r="J397">
            <v>34.084780000000002</v>
          </cell>
          <cell r="K397">
            <v>0</v>
          </cell>
        </row>
        <row r="398">
          <cell r="F398" t="str">
            <v>@NA</v>
          </cell>
          <cell r="G398" t="str">
            <v>@NA</v>
          </cell>
          <cell r="H398" t="str">
            <v>@NA</v>
          </cell>
          <cell r="I398">
            <v>0</v>
          </cell>
          <cell r="J398">
            <v>0</v>
          </cell>
          <cell r="K398">
            <v>0</v>
          </cell>
        </row>
        <row r="399">
          <cell r="F399">
            <v>8.5660000000000007</v>
          </cell>
          <cell r="G399">
            <v>227.78083900000001</v>
          </cell>
          <cell r="H399">
            <v>210.81678299999999</v>
          </cell>
          <cell r="I399">
            <v>200.97584499999999</v>
          </cell>
          <cell r="J399">
            <v>203.40529799999999</v>
          </cell>
          <cell r="K399">
            <v>181.73432099999999</v>
          </cell>
        </row>
        <row r="400">
          <cell r="F400">
            <v>355.29799999999994</v>
          </cell>
          <cell r="G400">
            <v>323.03698400000002</v>
          </cell>
          <cell r="H400">
            <v>320.34995399999997</v>
          </cell>
          <cell r="I400">
            <v>277.33317099999999</v>
          </cell>
          <cell r="J400">
            <v>305.33238299999999</v>
          </cell>
          <cell r="K400">
            <v>273.70532900000001</v>
          </cell>
        </row>
        <row r="401">
          <cell r="F401">
            <v>48</v>
          </cell>
          <cell r="G401">
            <v>24</v>
          </cell>
          <cell r="H401">
            <v>0</v>
          </cell>
          <cell r="I401">
            <v>0</v>
          </cell>
          <cell r="J401" t="str">
            <v>@NA</v>
          </cell>
          <cell r="K401">
            <v>69.895499999999998</v>
          </cell>
        </row>
        <row r="402">
          <cell r="F402">
            <v>90.372</v>
          </cell>
          <cell r="G402">
            <v>85.768551000000002</v>
          </cell>
          <cell r="H402">
            <v>73.687760999999995</v>
          </cell>
          <cell r="I402">
            <v>71.337401999999997</v>
          </cell>
          <cell r="J402">
            <v>65.668154999999999</v>
          </cell>
          <cell r="K402">
            <v>63.346964</v>
          </cell>
        </row>
        <row r="403">
          <cell r="F403" t="str">
            <v>@NA</v>
          </cell>
          <cell r="G403" t="str">
            <v>@NA</v>
          </cell>
          <cell r="H403" t="str">
            <v>@NA</v>
          </cell>
          <cell r="I403" t="str">
            <v>@NA</v>
          </cell>
          <cell r="J403" t="str">
            <v>@NA</v>
          </cell>
          <cell r="K403" t="str">
            <v>@NA</v>
          </cell>
        </row>
        <row r="404">
          <cell r="F404">
            <v>424.56</v>
          </cell>
          <cell r="G404">
            <v>429.64870699999994</v>
          </cell>
          <cell r="H404">
            <v>1003.996266</v>
          </cell>
          <cell r="I404">
            <v>1033.5257389999999</v>
          </cell>
          <cell r="J404">
            <v>1145.7480230000001</v>
          </cell>
          <cell r="K404">
            <v>1105.2820859999999</v>
          </cell>
        </row>
        <row r="405">
          <cell r="F405">
            <v>918.23</v>
          </cell>
          <cell r="G405">
            <v>862.45424200000002</v>
          </cell>
          <cell r="H405">
            <v>1398.033981</v>
          </cell>
          <cell r="I405">
            <v>1382.196312</v>
          </cell>
          <cell r="J405">
            <v>1516.7485610000001</v>
          </cell>
          <cell r="K405">
            <v>1512.229879</v>
          </cell>
        </row>
        <row r="406">
          <cell r="F406" t="str">
            <v>@NA</v>
          </cell>
          <cell r="G406" t="str">
            <v>@NA</v>
          </cell>
          <cell r="H406" t="str">
            <v>@NA</v>
          </cell>
          <cell r="I406" t="str">
            <v>@NA</v>
          </cell>
          <cell r="J406" t="str">
            <v>@NA</v>
          </cell>
          <cell r="K406" t="str">
            <v>@NA</v>
          </cell>
        </row>
        <row r="407">
          <cell r="F407" t="str">
            <v>@NA</v>
          </cell>
          <cell r="G407" t="str">
            <v>@NA</v>
          </cell>
          <cell r="H407" t="str">
            <v>@NA</v>
          </cell>
          <cell r="I407" t="str">
            <v>@NA</v>
          </cell>
          <cell r="J407" t="str">
            <v>@NA</v>
          </cell>
          <cell r="K407" t="str">
            <v>@NA</v>
          </cell>
        </row>
        <row r="408">
          <cell r="F408">
            <v>2987.57</v>
          </cell>
          <cell r="G408">
            <v>3072.6332929999999</v>
          </cell>
          <cell r="H408">
            <v>3326.9674260000002</v>
          </cell>
          <cell r="I408">
            <v>3569.2379719999999</v>
          </cell>
          <cell r="J408">
            <v>3837.7014349999999</v>
          </cell>
          <cell r="K408">
            <v>3721.0471339999999</v>
          </cell>
        </row>
        <row r="409">
          <cell r="F409">
            <v>3905.8</v>
          </cell>
          <cell r="G409">
            <v>3935.0875349999997</v>
          </cell>
          <cell r="H409">
            <v>4725.0014069999997</v>
          </cell>
          <cell r="I409">
            <v>4951.4342839999999</v>
          </cell>
          <cell r="J409">
            <v>5354.4499960000003</v>
          </cell>
          <cell r="K409">
            <v>5233.2770129999999</v>
          </cell>
        </row>
        <row r="410"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2">
          <cell r="A412" t="str">
            <v>CREDITSTATS</v>
          </cell>
        </row>
        <row r="414">
          <cell r="F414">
            <v>1312.2226666666668</v>
          </cell>
          <cell r="G414">
            <v>1366.4323333333334</v>
          </cell>
          <cell r="H414">
            <v>1457.5973553333333</v>
          </cell>
          <cell r="I414">
            <v>1540.1514376666667</v>
          </cell>
          <cell r="J414">
            <v>1608.7118463333334</v>
          </cell>
          <cell r="K414">
            <v>1625.297253</v>
          </cell>
        </row>
        <row r="416">
          <cell r="F416">
            <v>42.393186318988541</v>
          </cell>
          <cell r="G416">
            <v>43.974515240052135</v>
          </cell>
          <cell r="H416">
            <v>45.146509991861116</v>
          </cell>
          <cell r="I416">
            <v>48.077141175272985</v>
          </cell>
          <cell r="J416">
            <v>49.76330261743194</v>
          </cell>
          <cell r="K416">
            <v>51.243549375108266</v>
          </cell>
        </row>
        <row r="418">
          <cell r="F418">
            <v>13.290087752495594</v>
          </cell>
          <cell r="G418">
            <v>14.568720836047417</v>
          </cell>
          <cell r="H418">
            <v>15.976929900145672</v>
          </cell>
          <cell r="I418">
            <v>17.559913220368426</v>
          </cell>
          <cell r="J418">
            <v>17.841171332304043</v>
          </cell>
          <cell r="K418">
            <v>17.671215758553402</v>
          </cell>
        </row>
        <row r="420">
          <cell r="F420">
            <v>93.521979219646894</v>
          </cell>
          <cell r="G420">
            <v>101.44258311135027</v>
          </cell>
          <cell r="H420">
            <v>201.98423591410696</v>
          </cell>
          <cell r="I420">
            <v>434.10080733819808</v>
          </cell>
          <cell r="J420">
            <v>1529.4831460939768</v>
          </cell>
          <cell r="K420">
            <v>997.48599842986084</v>
          </cell>
        </row>
        <row r="422">
          <cell r="F422">
            <v>121.25837390103901</v>
          </cell>
          <cell r="G422">
            <v>129.88241668510574</v>
          </cell>
          <cell r="H422">
            <v>254.53000956278217</v>
          </cell>
          <cell r="I422">
            <v>537.31815854228751</v>
          </cell>
          <cell r="J422">
            <v>1892.3370536945451</v>
          </cell>
          <cell r="K422">
            <v>1239.1408176331763</v>
          </cell>
        </row>
        <row r="424">
          <cell r="F424">
            <v>14.202166715060221</v>
          </cell>
          <cell r="G424">
            <v>15.25914156608626</v>
          </cell>
          <cell r="H424">
            <v>15.710463142050527</v>
          </cell>
          <cell r="I424">
            <v>16.319865613597173</v>
          </cell>
          <cell r="J424">
            <v>15.97806332249036</v>
          </cell>
          <cell r="K424">
            <v>16.079246195388595</v>
          </cell>
        </row>
        <row r="426">
          <cell r="F426">
            <v>349.67223597057699</v>
          </cell>
          <cell r="G426">
            <v>412.29137416032194</v>
          </cell>
          <cell r="H426">
            <v>486.04339419934951</v>
          </cell>
          <cell r="I426">
            <v>619.88927834865922</v>
          </cell>
          <cell r="J426">
            <v>687.97597235338048</v>
          </cell>
          <cell r="K426">
            <v>1179.7829632669991</v>
          </cell>
        </row>
        <row r="428">
          <cell r="F428">
            <v>221.76885192289853</v>
          </cell>
          <cell r="G428">
            <v>310.07829866376107</v>
          </cell>
          <cell r="H428">
            <v>360.35413277951068</v>
          </cell>
          <cell r="I428">
            <v>425.41300434790162</v>
          </cell>
          <cell r="J428">
            <v>498.203884854975</v>
          </cell>
          <cell r="K428">
            <v>941.42446948391466</v>
          </cell>
        </row>
        <row r="430">
          <cell r="F430">
            <v>17.215299234159687</v>
          </cell>
          <cell r="G430">
            <v>58.153313759852708</v>
          </cell>
          <cell r="H430">
            <v>125.43725832312975</v>
          </cell>
          <cell r="I430">
            <v>194.53331858523745</v>
          </cell>
          <cell r="J430">
            <v>239.33721918513862</v>
          </cell>
          <cell r="K430">
            <v>243.5298950611359</v>
          </cell>
        </row>
        <row r="432">
          <cell r="F432">
            <v>0.24552169450271713</v>
          </cell>
          <cell r="G432">
            <v>0.20670337010553036</v>
          </cell>
          <cell r="H432">
            <v>0.17482882557124119</v>
          </cell>
          <cell r="I432">
            <v>0.14000318359422559</v>
          </cell>
          <cell r="J432">
            <v>0.12695458528768816</v>
          </cell>
          <cell r="K432">
            <v>7.4389122191649212E-2</v>
          </cell>
        </row>
        <row r="434">
          <cell r="F434">
            <v>4.4210375032800702</v>
          </cell>
          <cell r="G434">
            <v>3.9788565034945704</v>
          </cell>
          <cell r="H434">
            <v>3.5655137059709325</v>
          </cell>
          <cell r="I434">
            <v>3.0253449611053842</v>
          </cell>
          <cell r="J434">
            <v>2.7620718786238689</v>
          </cell>
          <cell r="K434">
            <v>1.6428281441362818</v>
          </cell>
        </row>
        <row r="458">
          <cell r="A458" t="str">
            <v>End of CreditStats</v>
          </cell>
        </row>
      </sheetData>
      <sheetData sheetId="2"/>
      <sheetData sheetId="3"/>
      <sheetData sheetId="4">
        <row r="2">
          <cell r="A2" t="str">
            <v>USD</v>
          </cell>
          <cell r="B2" t="str">
            <v>$</v>
          </cell>
          <cell r="C2" t="str">
            <v>1</v>
          </cell>
          <cell r="D2" t="str">
            <v>Jan.</v>
          </cell>
          <cell r="E2">
            <v>31</v>
          </cell>
          <cell r="F2">
            <v>31</v>
          </cell>
          <cell r="G2" t="str">
            <v>Thousands</v>
          </cell>
          <cell r="H2" t="str">
            <v>000s</v>
          </cell>
        </row>
        <row r="3">
          <cell r="A3" t="str">
            <v>AUD</v>
          </cell>
          <cell r="B3" t="str">
            <v>A$</v>
          </cell>
          <cell r="C3" t="str">
            <v>2</v>
          </cell>
          <cell r="D3" t="str">
            <v>Feb.</v>
          </cell>
          <cell r="E3">
            <v>29</v>
          </cell>
          <cell r="F3">
            <v>28</v>
          </cell>
          <cell r="G3" t="str">
            <v>Millions</v>
          </cell>
          <cell r="H3" t="str">
            <v>Mil.</v>
          </cell>
        </row>
        <row r="4">
          <cell r="A4" t="str">
            <v>GBP</v>
          </cell>
          <cell r="B4" t="str">
            <v>£</v>
          </cell>
          <cell r="C4" t="str">
            <v>3</v>
          </cell>
          <cell r="D4" t="str">
            <v>Mar.</v>
          </cell>
          <cell r="E4">
            <v>31</v>
          </cell>
          <cell r="F4">
            <v>31</v>
          </cell>
          <cell r="G4" t="str">
            <v>Billions</v>
          </cell>
          <cell r="H4" t="str">
            <v>Bil.</v>
          </cell>
        </row>
        <row r="5">
          <cell r="A5" t="str">
            <v>CAD</v>
          </cell>
          <cell r="B5" t="str">
            <v>C$</v>
          </cell>
          <cell r="C5" t="str">
            <v>4</v>
          </cell>
          <cell r="D5" t="str">
            <v>Apr.</v>
          </cell>
          <cell r="E5">
            <v>30</v>
          </cell>
          <cell r="F5">
            <v>30</v>
          </cell>
          <cell r="G5" t="str">
            <v>Trillions</v>
          </cell>
          <cell r="H5" t="str">
            <v>Tril.</v>
          </cell>
        </row>
        <row r="6">
          <cell r="A6" t="str">
            <v>EUR</v>
          </cell>
          <cell r="B6" t="str">
            <v>€</v>
          </cell>
          <cell r="C6" t="str">
            <v>5</v>
          </cell>
          <cell r="D6" t="str">
            <v>May</v>
          </cell>
          <cell r="E6">
            <v>31</v>
          </cell>
          <cell r="F6">
            <v>31</v>
          </cell>
        </row>
        <row r="7">
          <cell r="A7" t="str">
            <v>XEU</v>
          </cell>
          <cell r="B7" t="str">
            <v>€</v>
          </cell>
          <cell r="C7" t="str">
            <v>6</v>
          </cell>
          <cell r="D7" t="str">
            <v>Jun.</v>
          </cell>
          <cell r="E7">
            <v>30</v>
          </cell>
          <cell r="F7">
            <v>30</v>
          </cell>
        </row>
        <row r="8">
          <cell r="A8" t="str">
            <v>JPY</v>
          </cell>
          <cell r="B8" t="str">
            <v>¥</v>
          </cell>
          <cell r="C8" t="str">
            <v>7</v>
          </cell>
          <cell r="D8" t="str">
            <v>Jul.</v>
          </cell>
          <cell r="E8">
            <v>31</v>
          </cell>
          <cell r="F8">
            <v>31</v>
          </cell>
        </row>
        <row r="9">
          <cell r="A9" t="str">
            <v>KPW</v>
          </cell>
          <cell r="B9" t="str">
            <v>W</v>
          </cell>
          <cell r="C9" t="str">
            <v>8</v>
          </cell>
          <cell r="D9" t="str">
            <v>Aug.</v>
          </cell>
          <cell r="E9">
            <v>31</v>
          </cell>
          <cell r="F9">
            <v>31</v>
          </cell>
        </row>
        <row r="10">
          <cell r="A10" t="str">
            <v>KRW</v>
          </cell>
          <cell r="B10" t="str">
            <v>W</v>
          </cell>
          <cell r="C10" t="str">
            <v>9</v>
          </cell>
          <cell r="D10" t="str">
            <v>Sep.</v>
          </cell>
          <cell r="E10">
            <v>30</v>
          </cell>
          <cell r="F10">
            <v>30</v>
          </cell>
        </row>
        <row r="11">
          <cell r="A11" t="str">
            <v>SEK</v>
          </cell>
          <cell r="B11" t="str">
            <v>kr</v>
          </cell>
          <cell r="C11" t="str">
            <v>10</v>
          </cell>
          <cell r="D11" t="str">
            <v>Oct.</v>
          </cell>
          <cell r="E11">
            <v>31</v>
          </cell>
          <cell r="F11">
            <v>31</v>
          </cell>
        </row>
        <row r="12">
          <cell r="A12" t="str">
            <v>SGD</v>
          </cell>
          <cell r="B12" t="str">
            <v>S$</v>
          </cell>
          <cell r="C12" t="str">
            <v>11</v>
          </cell>
          <cell r="D12" t="str">
            <v>Nov.</v>
          </cell>
          <cell r="E12">
            <v>30</v>
          </cell>
          <cell r="F12">
            <v>30</v>
          </cell>
        </row>
        <row r="13">
          <cell r="A13" t="str">
            <v>RUB</v>
          </cell>
          <cell r="B13" t="str">
            <v>RUR</v>
          </cell>
          <cell r="C13" t="str">
            <v>12</v>
          </cell>
          <cell r="D13" t="str">
            <v>Dec.</v>
          </cell>
          <cell r="E13">
            <v>31</v>
          </cell>
          <cell r="F13">
            <v>31</v>
          </cell>
        </row>
        <row r="14">
          <cell r="A14" t="str">
            <v>MYR</v>
          </cell>
          <cell r="B14" t="str">
            <v>RM</v>
          </cell>
        </row>
        <row r="15">
          <cell r="A15" t="str">
            <v>INR</v>
          </cell>
          <cell r="B15" t="str">
            <v>Re</v>
          </cell>
        </row>
        <row r="16">
          <cell r="A16" t="str">
            <v>BRL</v>
          </cell>
          <cell r="B16" t="str">
            <v>R$</v>
          </cell>
        </row>
        <row r="17">
          <cell r="A17" t="str">
            <v>ZAR</v>
          </cell>
          <cell r="B17" t="str">
            <v>R</v>
          </cell>
        </row>
        <row r="18">
          <cell r="A18" t="str">
            <v>NZD</v>
          </cell>
          <cell r="B18" t="str">
            <v>NZ$</v>
          </cell>
        </row>
        <row r="19">
          <cell r="A19" t="str">
            <v>ILS</v>
          </cell>
          <cell r="B19" t="str">
            <v>NIS</v>
          </cell>
        </row>
        <row r="20">
          <cell r="A20" t="str">
            <v>MXN</v>
          </cell>
          <cell r="B20" t="str">
            <v>Mx$</v>
          </cell>
        </row>
        <row r="21">
          <cell r="A21" t="str">
            <v>HKD</v>
          </cell>
          <cell r="B21" t="str">
            <v>HK$</v>
          </cell>
        </row>
        <row r="22">
          <cell r="A22" t="str">
            <v>DKK</v>
          </cell>
          <cell r="B22" t="str">
            <v>Dkr</v>
          </cell>
        </row>
        <row r="23">
          <cell r="A23" t="str">
            <v>COP</v>
          </cell>
          <cell r="B23" t="str">
            <v>Co$</v>
          </cell>
        </row>
        <row r="24">
          <cell r="A24" t="str">
            <v>CLP</v>
          </cell>
          <cell r="B24" t="str">
            <v>Ch$</v>
          </cell>
        </row>
        <row r="25">
          <cell r="A25" t="str">
            <v>BMD</v>
          </cell>
          <cell r="B25" t="str">
            <v>Bd$</v>
          </cell>
        </row>
        <row r="26">
          <cell r="A26" t="str">
            <v>ARS</v>
          </cell>
          <cell r="B26" t="str">
            <v>Ar$</v>
          </cell>
        </row>
      </sheetData>
      <sheetData sheetId="5"/>
      <sheetData sheetId="6">
        <row r="1">
          <cell r="H1" t="str">
            <v>Global Corporate Annual Analysis - Arrow v. 004</v>
          </cell>
        </row>
        <row r="3">
          <cell r="A3">
            <v>33689</v>
          </cell>
          <cell r="E3" t="str">
            <v>Y2010</v>
          </cell>
          <cell r="F3" t="str">
            <v>Y2011</v>
          </cell>
        </row>
        <row r="4">
          <cell r="A4" t="str">
            <v/>
          </cell>
          <cell r="E4" t="str">
            <v>FINAL</v>
          </cell>
          <cell r="F4" t="str">
            <v>FINAL</v>
          </cell>
        </row>
        <row r="5">
          <cell r="E5">
            <v>40513</v>
          </cell>
          <cell r="F5">
            <v>40878</v>
          </cell>
        </row>
        <row r="6">
          <cell r="E6" t="str">
            <v>31/12/2010</v>
          </cell>
          <cell r="F6" t="str">
            <v>31/12/2011</v>
          </cell>
        </row>
        <row r="7">
          <cell r="E7" t="str">
            <v>RON</v>
          </cell>
          <cell r="F7" t="str">
            <v>RON</v>
          </cell>
        </row>
        <row r="8">
          <cell r="E8" t="str">
            <v>As Reported</v>
          </cell>
          <cell r="F8" t="str">
            <v>As Reported</v>
          </cell>
        </row>
        <row r="9">
          <cell r="E9" t="str">
            <v>Millions</v>
          </cell>
          <cell r="F9" t="str">
            <v>Millions</v>
          </cell>
        </row>
        <row r="10">
          <cell r="E10" t="str">
            <v>Actual</v>
          </cell>
          <cell r="F10" t="str">
            <v>Actual</v>
          </cell>
        </row>
        <row r="11">
          <cell r="B11" t="str">
            <v>UPD</v>
          </cell>
        </row>
        <row r="12">
          <cell r="E12" t="str">
            <v>Public</v>
          </cell>
          <cell r="F12" t="str">
            <v>Public</v>
          </cell>
        </row>
        <row r="14">
          <cell r="B14" t="str">
            <v>ZDTEFILINGDATE</v>
          </cell>
          <cell r="E14" t="str">
            <v>@NA</v>
          </cell>
          <cell r="F14" t="str">
            <v>@NA</v>
          </cell>
          <cell r="G14" t="str">
            <v>@NA</v>
          </cell>
          <cell r="H14" t="str">
            <v>@NA</v>
          </cell>
          <cell r="I14" t="str">
            <v>@NA</v>
          </cell>
          <cell r="J14">
            <v>20160215</v>
          </cell>
          <cell r="K14">
            <v>20170427</v>
          </cell>
          <cell r="L14">
            <v>20180417</v>
          </cell>
        </row>
        <row r="15">
          <cell r="B15" t="str">
            <v>ZDTENXTFILINGDATE</v>
          </cell>
          <cell r="E15" t="str">
            <v>@NA</v>
          </cell>
          <cell r="F15" t="str">
            <v>@NA</v>
          </cell>
          <cell r="G15" t="str">
            <v>@NA</v>
          </cell>
          <cell r="H15" t="str">
            <v>@NA</v>
          </cell>
          <cell r="I15" t="str">
            <v>@NA</v>
          </cell>
          <cell r="J15" t="str">
            <v>@NA</v>
          </cell>
          <cell r="K15" t="str">
            <v>@NA</v>
          </cell>
          <cell r="L15" t="str">
            <v>@NA</v>
          </cell>
        </row>
        <row r="17">
          <cell r="B17" t="str">
            <v>ZTXTASSIGNEDTO</v>
          </cell>
          <cell r="E17" t="str">
            <v>@NA</v>
          </cell>
          <cell r="F17" t="str">
            <v>@NA</v>
          </cell>
          <cell r="G17" t="str">
            <v>@NA</v>
          </cell>
          <cell r="H17" t="str">
            <v>@NA</v>
          </cell>
          <cell r="I17" t="str">
            <v>@NA</v>
          </cell>
          <cell r="J17" t="str">
            <v>@NA</v>
          </cell>
          <cell r="K17" t="str">
            <v>@NA</v>
          </cell>
          <cell r="L17">
            <v>4</v>
          </cell>
        </row>
        <row r="18">
          <cell r="C18">
            <v>1</v>
          </cell>
        </row>
        <row r="19">
          <cell r="C19">
            <v>2</v>
          </cell>
        </row>
        <row r="20">
          <cell r="C20">
            <v>3</v>
          </cell>
        </row>
        <row r="21">
          <cell r="C21">
            <v>4</v>
          </cell>
        </row>
        <row r="23">
          <cell r="B23" t="str">
            <v>ZTXTRESTATMTYPE</v>
          </cell>
          <cell r="E23" t="str">
            <v>@NA</v>
          </cell>
          <cell r="F23" t="str">
            <v>@NA</v>
          </cell>
          <cell r="G23" t="str">
            <v>@NA</v>
          </cell>
          <cell r="H23" t="str">
            <v>@NA</v>
          </cell>
          <cell r="I23" t="str">
            <v>@NA</v>
          </cell>
          <cell r="J23">
            <v>1</v>
          </cell>
          <cell r="K23">
            <v>2</v>
          </cell>
          <cell r="L23">
            <v>2</v>
          </cell>
        </row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30">
          <cell r="A30" t="str">
            <v>INCOME STATEMENT</v>
          </cell>
        </row>
        <row r="31">
          <cell r="B31" t="str">
            <v>SALE</v>
          </cell>
          <cell r="D31" t="str">
            <v>&lt;PE&gt;</v>
          </cell>
          <cell r="E31">
            <v>1308.1030000000001</v>
          </cell>
          <cell r="F31">
            <v>1336.979</v>
          </cell>
          <cell r="G31">
            <v>1327.9</v>
          </cell>
          <cell r="H31">
            <v>1479.0170000000001</v>
          </cell>
          <cell r="I31">
            <v>1614.6130659999999</v>
          </cell>
          <cell r="J31">
            <v>1578.5402470000001</v>
          </cell>
          <cell r="K31">
            <v>1688.9257460000001</v>
          </cell>
          <cell r="L31">
            <v>1671.3364849999998</v>
          </cell>
        </row>
        <row r="32">
          <cell r="B32" t="str">
            <v>OPRO</v>
          </cell>
          <cell r="D32" t="str">
            <v>&lt;PE&gt;</v>
          </cell>
          <cell r="E32" t="str">
            <v>@NA</v>
          </cell>
          <cell r="F32" t="str">
            <v>@NA</v>
          </cell>
          <cell r="G32" t="str">
            <v>@NA</v>
          </cell>
          <cell r="H32" t="str">
            <v>@NA</v>
          </cell>
          <cell r="I32" t="str">
            <v>@NA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COGS</v>
          </cell>
          <cell r="D33" t="str">
            <v>&lt;PE&gt;</v>
          </cell>
          <cell r="E33">
            <v>152.02799999999999</v>
          </cell>
          <cell r="F33">
            <v>157.91900000000001</v>
          </cell>
          <cell r="G33">
            <v>145.18299999999999</v>
          </cell>
          <cell r="H33">
            <v>121.422078</v>
          </cell>
          <cell r="I33">
            <v>113.16934500000001</v>
          </cell>
          <cell r="J33">
            <v>106.965548</v>
          </cell>
          <cell r="K33">
            <v>110.011471</v>
          </cell>
          <cell r="L33">
            <v>105.031611</v>
          </cell>
        </row>
        <row r="34">
          <cell r="B34" t="str">
            <v>XSGA.VLP</v>
          </cell>
          <cell r="D34" t="str">
            <v>&lt;PE&gt;</v>
          </cell>
          <cell r="E34">
            <v>258.255</v>
          </cell>
          <cell r="F34">
            <v>255.19400000000002</v>
          </cell>
          <cell r="G34">
            <v>244.10500000000002</v>
          </cell>
          <cell r="H34">
            <v>219.33786700000002</v>
          </cell>
          <cell r="I34">
            <v>223.767653</v>
          </cell>
          <cell r="J34">
            <v>191.03475700000001</v>
          </cell>
          <cell r="K34">
            <v>198.46207000000001</v>
          </cell>
          <cell r="L34">
            <v>194.53155099999998</v>
          </cell>
        </row>
        <row r="35">
          <cell r="B35" t="str">
            <v>XRD.VLP</v>
          </cell>
          <cell r="D35" t="str">
            <v>&lt;PE&gt;</v>
          </cell>
          <cell r="E35" t="str">
            <v>@NA</v>
          </cell>
          <cell r="F35" t="str">
            <v>@NA</v>
          </cell>
          <cell r="G35" t="str">
            <v>@NA</v>
          </cell>
          <cell r="H35" t="str">
            <v>@NA</v>
          </cell>
          <cell r="I35" t="str">
            <v>@NA</v>
          </cell>
          <cell r="J35">
            <v>0</v>
          </cell>
          <cell r="K35" t="str">
            <v>@NA</v>
          </cell>
          <cell r="L35">
            <v>3.3781539999999999</v>
          </cell>
        </row>
        <row r="36">
          <cell r="B36" t="str">
            <v>RAWMSM</v>
          </cell>
          <cell r="C36" t="str">
            <v>C</v>
          </cell>
          <cell r="D36" t="str">
            <v>&lt;PE&gt;</v>
          </cell>
          <cell r="E36" t="str">
            <v>@NA</v>
          </cell>
          <cell r="F36" t="str">
            <v>@NA</v>
          </cell>
          <cell r="G36" t="str">
            <v>@NA</v>
          </cell>
          <cell r="H36" t="str">
            <v>@NA</v>
          </cell>
          <cell r="I36" t="str">
            <v>@NA</v>
          </cell>
          <cell r="J36">
            <v>0</v>
          </cell>
          <cell r="K36" t="str">
            <v>@NA</v>
          </cell>
          <cell r="L36" t="str">
            <v>@NA</v>
          </cell>
        </row>
        <row r="37">
          <cell r="B37" t="str">
            <v>STKCH</v>
          </cell>
          <cell r="C37" t="str">
            <v>C</v>
          </cell>
          <cell r="D37" t="str">
            <v>&lt;PE&gt;</v>
          </cell>
          <cell r="E37" t="str">
            <v>@NA</v>
          </cell>
          <cell r="F37" t="str">
            <v>@NA</v>
          </cell>
          <cell r="G37" t="str">
            <v>@NA</v>
          </cell>
          <cell r="H37" t="str">
            <v>@NA</v>
          </cell>
          <cell r="I37" t="str">
            <v>@NA</v>
          </cell>
          <cell r="J37">
            <v>0</v>
          </cell>
          <cell r="K37" t="str">
            <v>@NA</v>
          </cell>
          <cell r="L37" t="str">
            <v>@NA</v>
          </cell>
        </row>
        <row r="38">
          <cell r="B38" t="str">
            <v>CAPCST</v>
          </cell>
          <cell r="C38" t="str">
            <v>C</v>
          </cell>
          <cell r="D38" t="str">
            <v>&lt;PE&gt;</v>
          </cell>
          <cell r="E38" t="str">
            <v>@NA</v>
          </cell>
          <cell r="F38" t="str">
            <v>@NA</v>
          </cell>
          <cell r="G38" t="str">
            <v>@NA</v>
          </cell>
          <cell r="H38" t="str">
            <v>@NA</v>
          </cell>
          <cell r="I38" t="str">
            <v>@NA</v>
          </cell>
          <cell r="J38">
            <v>0</v>
          </cell>
          <cell r="K38" t="str">
            <v>@NA</v>
          </cell>
          <cell r="L38" t="str">
            <v>@NA</v>
          </cell>
        </row>
        <row r="39">
          <cell r="B39" t="str">
            <v>XSTF</v>
          </cell>
          <cell r="C39" t="str">
            <v>C</v>
          </cell>
          <cell r="D39" t="str">
            <v>&lt;PE&gt;</v>
          </cell>
          <cell r="E39">
            <v>300.13099999999997</v>
          </cell>
          <cell r="F39">
            <v>322.47199999999998</v>
          </cell>
          <cell r="G39">
            <v>336.08499999999998</v>
          </cell>
          <cell r="H39">
            <v>346.992389</v>
          </cell>
          <cell r="I39">
            <v>351.85847100000001</v>
          </cell>
          <cell r="J39">
            <v>357.73098700000003</v>
          </cell>
          <cell r="K39">
            <v>369.16101700000002</v>
          </cell>
          <cell r="L39">
            <v>385.235907</v>
          </cell>
        </row>
        <row r="40">
          <cell r="B40" t="str">
            <v>XTXO</v>
          </cell>
          <cell r="D40" t="str">
            <v>&lt;PE&gt;</v>
          </cell>
          <cell r="E40">
            <v>20.972000000000001</v>
          </cell>
          <cell r="F40">
            <v>14.285</v>
          </cell>
          <cell r="G40">
            <v>15.531000000000001</v>
          </cell>
          <cell r="H40">
            <v>54.333044000000001</v>
          </cell>
          <cell r="I40">
            <v>77.874260000000007</v>
          </cell>
          <cell r="J40">
            <v>70.182793000000004</v>
          </cell>
          <cell r="K40">
            <v>67.544113999999993</v>
          </cell>
          <cell r="L40">
            <v>71.566646000000006</v>
          </cell>
        </row>
        <row r="41">
          <cell r="B41" t="str">
            <v>XOPRO.VLP</v>
          </cell>
          <cell r="D41" t="str">
            <v>&lt;PE&gt;</v>
          </cell>
          <cell r="E41">
            <v>3.3919999999999995</v>
          </cell>
          <cell r="F41">
            <v>-14.485000000000007</v>
          </cell>
          <cell r="G41">
            <v>57.613999999999997</v>
          </cell>
          <cell r="H41">
            <v>20.254138000000005</v>
          </cell>
          <cell r="I41">
            <v>71.082313999999997</v>
          </cell>
          <cell r="J41">
            <v>-27.64412699999999</v>
          </cell>
          <cell r="K41">
            <v>42.599479999999986</v>
          </cell>
          <cell r="L41">
            <v>30.828825999999996</v>
          </cell>
        </row>
        <row r="42">
          <cell r="B42" t="str">
            <v>XESUB</v>
          </cell>
          <cell r="D42" t="str">
            <v>&lt;PE&gt;</v>
          </cell>
          <cell r="E42" t="str">
            <v>@NA</v>
          </cell>
          <cell r="F42" t="str">
            <v>@NA</v>
          </cell>
          <cell r="G42" t="str">
            <v>@NA</v>
          </cell>
          <cell r="H42" t="str">
            <v>@NA</v>
          </cell>
          <cell r="I42" t="str">
            <v>@NA</v>
          </cell>
          <cell r="J42">
            <v>0</v>
          </cell>
          <cell r="K42" t="str">
            <v>@NA</v>
          </cell>
          <cell r="L42" t="str">
            <v>@NA</v>
          </cell>
        </row>
        <row r="43">
          <cell r="B43" t="str">
            <v>XSPI</v>
          </cell>
          <cell r="D43" t="str">
            <v>&lt;PE&gt;</v>
          </cell>
          <cell r="E43" t="str">
            <v>@NA</v>
          </cell>
          <cell r="F43" t="str">
            <v>@NA</v>
          </cell>
          <cell r="G43" t="str">
            <v>@NA</v>
          </cell>
          <cell r="H43" t="str">
            <v>@NA</v>
          </cell>
          <cell r="I43" t="str">
            <v>@NA</v>
          </cell>
          <cell r="J43">
            <v>-100.69095299999999</v>
          </cell>
          <cell r="K43">
            <v>-0.16331000000000001</v>
          </cell>
          <cell r="L43">
            <v>0.13270799999999999</v>
          </cell>
        </row>
        <row r="44">
          <cell r="B44" t="str">
            <v>XAV</v>
          </cell>
          <cell r="D44" t="str">
            <v>&lt;PE&gt;</v>
          </cell>
          <cell r="E44" t="str">
            <v>@NA</v>
          </cell>
          <cell r="F44" t="str">
            <v>@NA</v>
          </cell>
          <cell r="G44" t="str">
            <v>@NA</v>
          </cell>
          <cell r="H44" t="str">
            <v>@NA</v>
          </cell>
          <cell r="I44" t="str">
            <v>@NA</v>
          </cell>
          <cell r="J44">
            <v>0</v>
          </cell>
          <cell r="K44" t="str">
            <v>@NA</v>
          </cell>
          <cell r="L44" t="str">
            <v>@NA</v>
          </cell>
        </row>
        <row r="45">
          <cell r="B45" t="str">
            <v>XIC</v>
          </cell>
          <cell r="D45" t="str">
            <v>&lt;PE&gt;</v>
          </cell>
          <cell r="E45" t="str">
            <v>@NA</v>
          </cell>
          <cell r="F45" t="str">
            <v>@NA</v>
          </cell>
          <cell r="G45" t="str">
            <v>@NA</v>
          </cell>
          <cell r="H45" t="str">
            <v>@NA</v>
          </cell>
          <cell r="I45" t="str">
            <v>@NA</v>
          </cell>
          <cell r="J45">
            <v>0</v>
          </cell>
          <cell r="K45">
            <v>2.2039080000000002</v>
          </cell>
          <cell r="L45">
            <v>1.8465910000000001</v>
          </cell>
        </row>
        <row r="46">
          <cell r="B46" t="str">
            <v>DP</v>
          </cell>
          <cell r="D46" t="str">
            <v>&lt;PE&gt;</v>
          </cell>
          <cell r="E46">
            <v>142.99299999999999</v>
          </cell>
          <cell r="F46">
            <v>159.559</v>
          </cell>
          <cell r="G46">
            <v>164.53899999999999</v>
          </cell>
          <cell r="H46">
            <v>180.88011299999999</v>
          </cell>
          <cell r="I46">
            <v>185.29263800000001</v>
          </cell>
          <cell r="J46">
            <v>193.40070600000001</v>
          </cell>
          <cell r="K46">
            <v>208.66335599999999</v>
          </cell>
          <cell r="L46">
            <v>214.42774399999999</v>
          </cell>
        </row>
        <row r="47">
          <cell r="B47" t="str">
            <v>&lt;REF&gt;OPINCADAREP</v>
          </cell>
          <cell r="E47">
            <v>430.33200000000005</v>
          </cell>
          <cell r="F47">
            <v>442.03500000000008</v>
          </cell>
          <cell r="G47">
            <v>364.84300000000007</v>
          </cell>
          <cell r="H47">
            <v>535.79737100000011</v>
          </cell>
          <cell r="I47">
            <v>591.56838499999969</v>
          </cell>
          <cell r="J47">
            <v>586.17863000000023</v>
          </cell>
          <cell r="K47">
            <v>690.11702000000002</v>
          </cell>
          <cell r="L47">
            <v>664.62216299999989</v>
          </cell>
        </row>
        <row r="48">
          <cell r="B48" t="str">
            <v>NOPI.VLP</v>
          </cell>
          <cell r="D48" t="str">
            <v>&lt;PE&gt;</v>
          </cell>
          <cell r="E48">
            <v>14.836</v>
          </cell>
          <cell r="F48">
            <v>18.719000000000001</v>
          </cell>
          <cell r="G48">
            <v>15.4</v>
          </cell>
          <cell r="H48">
            <v>31.482928000000001</v>
          </cell>
          <cell r="I48">
            <v>27.486969999999999</v>
          </cell>
          <cell r="J48">
            <v>22.163076</v>
          </cell>
          <cell r="K48">
            <v>21.246999999999996</v>
          </cell>
          <cell r="L48">
            <v>22.902825</v>
          </cell>
        </row>
        <row r="49">
          <cell r="B49" t="str">
            <v>SPI</v>
          </cell>
          <cell r="C49" t="str">
            <v>C</v>
          </cell>
          <cell r="D49" t="str">
            <v>&lt;PE&gt;</v>
          </cell>
          <cell r="E49" t="str">
            <v>@NA</v>
          </cell>
          <cell r="F49" t="str">
            <v>@NA</v>
          </cell>
          <cell r="G49" t="str">
            <v>@NA</v>
          </cell>
          <cell r="H49">
            <v>-132.591172</v>
          </cell>
          <cell r="I49">
            <v>-5.9532629999999997</v>
          </cell>
          <cell r="J49">
            <v>0</v>
          </cell>
          <cell r="K49">
            <v>1.3103679999999969</v>
          </cell>
          <cell r="L49" t="str">
            <v>@NA</v>
          </cell>
        </row>
        <row r="50">
          <cell r="B50" t="str">
            <v>XINT.VLP</v>
          </cell>
          <cell r="D50" t="str">
            <v>&lt;PE&gt;</v>
          </cell>
          <cell r="E50">
            <v>2.7490000000000001</v>
          </cell>
          <cell r="F50">
            <v>7.0839999999999996</v>
          </cell>
          <cell r="G50">
            <v>3.93</v>
          </cell>
          <cell r="H50">
            <v>2.8650609999999999</v>
          </cell>
          <cell r="I50">
            <v>0.96104999999999996</v>
          </cell>
          <cell r="J50">
            <v>0.30809199999999881</v>
          </cell>
          <cell r="K50">
            <v>0</v>
          </cell>
          <cell r="L50">
            <v>0</v>
          </cell>
        </row>
        <row r="51">
          <cell r="B51" t="str">
            <v>XOFIN</v>
          </cell>
          <cell r="C51" t="str">
            <v>C</v>
          </cell>
          <cell r="D51" t="str">
            <v>&lt;PE&gt;</v>
          </cell>
          <cell r="E51">
            <v>3.8049999999999962</v>
          </cell>
          <cell r="F51">
            <v>-8.0610000000000017</v>
          </cell>
          <cell r="G51">
            <v>-16.567999999999994</v>
          </cell>
          <cell r="H51">
            <v>1.8915710000000008</v>
          </cell>
          <cell r="I51">
            <v>1.5538300000000005</v>
          </cell>
          <cell r="J51">
            <v>0.93293900000000074</v>
          </cell>
          <cell r="K51">
            <v>-1.2700360000000011</v>
          </cell>
          <cell r="L51">
            <v>-17.417061999999987</v>
          </cell>
        </row>
        <row r="52">
          <cell r="B52" t="str">
            <v>TXT</v>
          </cell>
          <cell r="D52" t="str">
            <v>&lt;PE&gt;</v>
          </cell>
          <cell r="E52">
            <v>68.302000000000007</v>
          </cell>
          <cell r="F52">
            <v>74.528000000000006</v>
          </cell>
          <cell r="G52">
            <v>63.61</v>
          </cell>
          <cell r="H52">
            <v>95.441383999999999</v>
          </cell>
          <cell r="I52">
            <v>108.07114900000001</v>
          </cell>
          <cell r="J52">
            <v>118.371673</v>
          </cell>
          <cell r="K52">
            <v>119.409766</v>
          </cell>
          <cell r="L52">
            <v>122.983907</v>
          </cell>
        </row>
        <row r="53">
          <cell r="B53" t="str">
            <v>MII</v>
          </cell>
          <cell r="D53" t="str">
            <v>&lt;PE&gt;</v>
          </cell>
          <cell r="E53" t="str">
            <v>@NA</v>
          </cell>
          <cell r="F53" t="str">
            <v>@NA</v>
          </cell>
          <cell r="G53" t="str">
            <v>@NA</v>
          </cell>
          <cell r="H53" t="str">
            <v>@NA</v>
          </cell>
          <cell r="I53" t="str">
            <v>@NA</v>
          </cell>
          <cell r="J53">
            <v>0</v>
          </cell>
          <cell r="K53" t="str">
            <v>@NA</v>
          </cell>
          <cell r="L53" t="str">
            <v>@NA</v>
          </cell>
        </row>
        <row r="54">
          <cell r="B54" t="str">
            <v>NIT</v>
          </cell>
          <cell r="C54" t="str">
            <v>E</v>
          </cell>
          <cell r="D54" t="str">
            <v>&lt;PE&gt;</v>
          </cell>
          <cell r="E54" t="str">
            <v>@NA</v>
          </cell>
          <cell r="F54" t="str">
            <v>@NA</v>
          </cell>
          <cell r="G54" t="str">
            <v>@NA</v>
          </cell>
          <cell r="H54" t="str">
            <v>@NA</v>
          </cell>
          <cell r="I54" t="str">
            <v>@NA</v>
          </cell>
          <cell r="J54">
            <v>0</v>
          </cell>
          <cell r="K54" t="str">
            <v>@NA</v>
          </cell>
          <cell r="L54">
            <v>8.8099999999999995E-4</v>
          </cell>
        </row>
        <row r="55">
          <cell r="B55" t="str">
            <v>IB</v>
          </cell>
          <cell r="D55" t="str">
            <v>&lt;PE&gt;</v>
          </cell>
          <cell r="E55">
            <v>370.31200000000001</v>
          </cell>
          <cell r="F55">
            <v>387.2</v>
          </cell>
          <cell r="G55">
            <v>329.30500000000001</v>
          </cell>
          <cell r="H55">
            <v>334.49141500000002</v>
          </cell>
          <cell r="I55">
            <v>502.51606299999997</v>
          </cell>
          <cell r="J55">
            <v>488.72900199999998</v>
          </cell>
          <cell r="K55">
            <v>594.56493</v>
          </cell>
          <cell r="L55">
            <v>581.959024</v>
          </cell>
        </row>
        <row r="56">
          <cell r="E56">
            <v>0</v>
          </cell>
          <cell r="F56">
            <v>-3.0000000000427463E-3</v>
          </cell>
          <cell r="G56">
            <v>3.3999999999991815E-2</v>
          </cell>
          <cell r="H56">
            <v>3.0399999997143823E-4</v>
          </cell>
          <cell r="I56">
            <v>1.7053025658242404E-13</v>
          </cell>
          <cell r="J56">
            <v>-2.8421709430404007E-13</v>
          </cell>
          <cell r="K56">
            <v>3.0271999999968102E-2</v>
          </cell>
          <cell r="L56">
            <v>1.1368683772161603E-13</v>
          </cell>
        </row>
        <row r="57">
          <cell r="B57" t="str">
            <v>XI</v>
          </cell>
          <cell r="D57" t="str">
            <v>&lt;PE&gt;</v>
          </cell>
          <cell r="E57" t="str">
            <v>@NA</v>
          </cell>
          <cell r="F57" t="str">
            <v>@NA</v>
          </cell>
          <cell r="G57" t="str">
            <v>@NA</v>
          </cell>
          <cell r="H57" t="str">
            <v>@NA</v>
          </cell>
          <cell r="I57" t="str">
            <v>@NA</v>
          </cell>
          <cell r="J57" t="str">
            <v>@NA</v>
          </cell>
          <cell r="K57" t="str">
            <v>@NA</v>
          </cell>
          <cell r="L57" t="str">
            <v>@NA</v>
          </cell>
        </row>
        <row r="58">
          <cell r="B58" t="str">
            <v>DO</v>
          </cell>
          <cell r="D58" t="str">
            <v>&lt;PE&gt;</v>
          </cell>
          <cell r="E58" t="str">
            <v>@NA</v>
          </cell>
          <cell r="F58" t="str">
            <v>@NA</v>
          </cell>
          <cell r="G58" t="str">
            <v>@NA</v>
          </cell>
          <cell r="H58" t="str">
            <v>@NA</v>
          </cell>
          <cell r="I58" t="str">
            <v>@NA</v>
          </cell>
          <cell r="J58" t="str">
            <v>@NA</v>
          </cell>
          <cell r="K58" t="str">
            <v>@NA</v>
          </cell>
          <cell r="L58" t="str">
            <v>@NA</v>
          </cell>
        </row>
        <row r="59">
          <cell r="B59" t="str">
            <v>NI</v>
          </cell>
          <cell r="D59" t="str">
            <v>&lt;PE&gt;</v>
          </cell>
          <cell r="E59">
            <v>370.31200000000001</v>
          </cell>
          <cell r="F59">
            <v>387.2</v>
          </cell>
          <cell r="G59">
            <v>329.30500000000001</v>
          </cell>
          <cell r="H59">
            <v>334.49141500000002</v>
          </cell>
          <cell r="I59">
            <v>502.51606299999997</v>
          </cell>
          <cell r="J59">
            <v>488.72900199999998</v>
          </cell>
          <cell r="K59">
            <v>594.56493</v>
          </cell>
          <cell r="L59">
            <v>581.959024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B62" t="str">
            <v>REVIFIN</v>
          </cell>
          <cell r="D62" t="str">
            <v>&lt;PE&gt;</v>
          </cell>
          <cell r="E62" t="str">
            <v>@NA</v>
          </cell>
          <cell r="F62" t="str">
            <v>@NA</v>
          </cell>
          <cell r="G62" t="str">
            <v>@NA</v>
          </cell>
          <cell r="H62" t="str">
            <v>@NA</v>
          </cell>
          <cell r="I62" t="str">
            <v>@NA</v>
          </cell>
          <cell r="J62" t="str">
            <v>@NA</v>
          </cell>
          <cell r="K62" t="str">
            <v>@NA</v>
          </cell>
          <cell r="L62" t="str">
            <v>@NA</v>
          </cell>
        </row>
        <row r="63">
          <cell r="B63" t="str">
            <v>REVDIS</v>
          </cell>
          <cell r="D63" t="str">
            <v>&lt;PE&gt;</v>
          </cell>
          <cell r="E63" t="str">
            <v>@NA</v>
          </cell>
          <cell r="F63" t="str">
            <v>@NA</v>
          </cell>
          <cell r="G63" t="str">
            <v>@NA</v>
          </cell>
          <cell r="H63" t="str">
            <v>@NA</v>
          </cell>
          <cell r="I63" t="str">
            <v>@NA</v>
          </cell>
          <cell r="J63" t="str">
            <v>@NA</v>
          </cell>
          <cell r="K63" t="str">
            <v>@NA</v>
          </cell>
          <cell r="L63" t="str">
            <v>@NA</v>
          </cell>
        </row>
        <row r="64">
          <cell r="B64" t="str">
            <v>REVDER</v>
          </cell>
          <cell r="D64" t="str">
            <v>&lt;PE&gt;</v>
          </cell>
          <cell r="E64" t="str">
            <v>@NA</v>
          </cell>
          <cell r="F64" t="str">
            <v>@NA</v>
          </cell>
          <cell r="G64" t="str">
            <v>@NA</v>
          </cell>
          <cell r="H64" t="str">
            <v>@NA</v>
          </cell>
          <cell r="I64" t="str">
            <v>@NA</v>
          </cell>
          <cell r="J64" t="str">
            <v>@NA</v>
          </cell>
          <cell r="K64" t="str">
            <v>@NA</v>
          </cell>
          <cell r="L64" t="str">
            <v>@NA</v>
          </cell>
        </row>
        <row r="65">
          <cell r="B65" t="str">
            <v>OPRO1</v>
          </cell>
          <cell r="D65" t="str">
            <v>&lt;PE&gt;</v>
          </cell>
          <cell r="E65">
            <v>-8.673</v>
          </cell>
          <cell r="F65">
            <v>-12.991</v>
          </cell>
          <cell r="G65">
            <v>-14.65</v>
          </cell>
          <cell r="H65">
            <v>-16.957999999999998</v>
          </cell>
          <cell r="I65">
            <v>-17.13</v>
          </cell>
          <cell r="J65">
            <v>-17.628</v>
          </cell>
          <cell r="K65">
            <v>-21.18552</v>
          </cell>
          <cell r="L65">
            <v>-24.097199</v>
          </cell>
        </row>
        <row r="66">
          <cell r="B66" t="str">
            <v>COGSRST</v>
          </cell>
          <cell r="D66" t="str">
            <v>&lt;PE&gt;</v>
          </cell>
          <cell r="E66" t="str">
            <v>@NA</v>
          </cell>
          <cell r="F66" t="str">
            <v>@NA</v>
          </cell>
          <cell r="G66" t="str">
            <v>@NA</v>
          </cell>
          <cell r="H66" t="str">
            <v>@NA</v>
          </cell>
          <cell r="I66" t="str">
            <v>@NA</v>
          </cell>
          <cell r="J66" t="str">
            <v>@NA</v>
          </cell>
          <cell r="K66" t="str">
            <v>@NA</v>
          </cell>
          <cell r="L66" t="str">
            <v>@NA</v>
          </cell>
        </row>
        <row r="67">
          <cell r="B67" t="str">
            <v>COGSVAL</v>
          </cell>
          <cell r="D67" t="str">
            <v>&lt;PE&gt;</v>
          </cell>
          <cell r="E67" t="str">
            <v>@NA</v>
          </cell>
          <cell r="F67" t="str">
            <v>@NA</v>
          </cell>
          <cell r="G67" t="str">
            <v>@NA</v>
          </cell>
          <cell r="H67" t="str">
            <v>@NA</v>
          </cell>
          <cell r="I67" t="str">
            <v>@NA</v>
          </cell>
          <cell r="J67" t="str">
            <v>@NA</v>
          </cell>
          <cell r="K67" t="str">
            <v>@NA</v>
          </cell>
          <cell r="L67" t="str">
            <v>@NA</v>
          </cell>
        </row>
        <row r="68">
          <cell r="B68" t="str">
            <v>COGSOTH</v>
          </cell>
          <cell r="D68" t="str">
            <v>&lt;PE&gt;</v>
          </cell>
          <cell r="E68" t="str">
            <v>@NA</v>
          </cell>
          <cell r="F68" t="str">
            <v>@NA</v>
          </cell>
          <cell r="G68" t="str">
            <v>@NA</v>
          </cell>
          <cell r="H68" t="str">
            <v>@NA</v>
          </cell>
          <cell r="I68" t="str">
            <v>@NA</v>
          </cell>
          <cell r="J68" t="str">
            <v>@NA</v>
          </cell>
          <cell r="K68" t="str">
            <v>@NA</v>
          </cell>
          <cell r="L68" t="str">
            <v>@NA</v>
          </cell>
        </row>
        <row r="69">
          <cell r="B69" t="str">
            <v>COGSLIFO</v>
          </cell>
          <cell r="D69" t="str">
            <v>&lt;PE&gt;</v>
          </cell>
          <cell r="E69" t="str">
            <v>@NA</v>
          </cell>
          <cell r="F69" t="str">
            <v>@NA</v>
          </cell>
          <cell r="G69" t="str">
            <v>@NA</v>
          </cell>
          <cell r="H69" t="str">
            <v>@NA</v>
          </cell>
          <cell r="I69" t="str">
            <v>@NA</v>
          </cell>
          <cell r="J69" t="str">
            <v>@NA</v>
          </cell>
          <cell r="K69" t="str">
            <v>@NA</v>
          </cell>
          <cell r="L69" t="str">
            <v>@NA</v>
          </cell>
        </row>
        <row r="70">
          <cell r="B70" t="str">
            <v>XSGARST</v>
          </cell>
          <cell r="D70" t="str">
            <v>&lt;PE&gt;</v>
          </cell>
          <cell r="E70" t="str">
            <v>@NA</v>
          </cell>
          <cell r="F70" t="str">
            <v>@NA</v>
          </cell>
          <cell r="G70" t="str">
            <v>@NA</v>
          </cell>
          <cell r="H70" t="str">
            <v>@NA</v>
          </cell>
          <cell r="I70" t="str">
            <v>@NA</v>
          </cell>
          <cell r="J70" t="str">
            <v>@NA</v>
          </cell>
          <cell r="K70" t="str">
            <v>@NA</v>
          </cell>
          <cell r="L70" t="str">
            <v>@NA</v>
          </cell>
        </row>
        <row r="71">
          <cell r="B71" t="str">
            <v>XSGAVAL</v>
          </cell>
          <cell r="D71" t="str">
            <v>&lt;PE&gt;</v>
          </cell>
          <cell r="E71" t="str">
            <v>@NA</v>
          </cell>
          <cell r="F71" t="str">
            <v>@NA</v>
          </cell>
          <cell r="G71" t="str">
            <v>@NA</v>
          </cell>
          <cell r="H71" t="str">
            <v>@NA</v>
          </cell>
          <cell r="I71" t="str">
            <v>@NA</v>
          </cell>
          <cell r="J71" t="str">
            <v>@NA</v>
          </cell>
          <cell r="K71" t="str">
            <v>@NA</v>
          </cell>
          <cell r="L71" t="str">
            <v>@NA</v>
          </cell>
        </row>
        <row r="72">
          <cell r="B72" t="str">
            <v>XSGAOTH</v>
          </cell>
          <cell r="D72" t="str">
            <v>&lt;PE&gt;</v>
          </cell>
          <cell r="E72" t="str">
            <v>@NA</v>
          </cell>
          <cell r="F72" t="str">
            <v>@NA</v>
          </cell>
          <cell r="G72" t="str">
            <v>@NA</v>
          </cell>
          <cell r="H72" t="str">
            <v>@NA</v>
          </cell>
          <cell r="I72" t="str">
            <v>@NA</v>
          </cell>
          <cell r="J72" t="str">
            <v>@NA</v>
          </cell>
          <cell r="K72" t="str">
            <v>@NA</v>
          </cell>
          <cell r="L72" t="str">
            <v>@NA</v>
          </cell>
        </row>
        <row r="73">
          <cell r="B73" t="str">
            <v>XRDRST</v>
          </cell>
          <cell r="D73" t="str">
            <v>&lt;PE&gt;</v>
          </cell>
          <cell r="E73" t="str">
            <v>@NA</v>
          </cell>
          <cell r="F73" t="str">
            <v>@NA</v>
          </cell>
          <cell r="G73" t="str">
            <v>@NA</v>
          </cell>
          <cell r="H73" t="str">
            <v>@NA</v>
          </cell>
          <cell r="I73" t="str">
            <v>@NA</v>
          </cell>
          <cell r="J73" t="str">
            <v>@NA</v>
          </cell>
          <cell r="K73" t="str">
            <v>@NA</v>
          </cell>
          <cell r="L73" t="str">
            <v>@NA</v>
          </cell>
        </row>
        <row r="74">
          <cell r="B74" t="str">
            <v>XRDVAL</v>
          </cell>
          <cell r="D74" t="str">
            <v>&lt;PE&gt;</v>
          </cell>
          <cell r="E74" t="str">
            <v>@NA</v>
          </cell>
          <cell r="F74" t="str">
            <v>@NA</v>
          </cell>
          <cell r="G74" t="str">
            <v>@NA</v>
          </cell>
          <cell r="H74" t="str">
            <v>@NA</v>
          </cell>
          <cell r="I74" t="str">
            <v>@NA</v>
          </cell>
          <cell r="J74" t="str">
            <v>@NA</v>
          </cell>
          <cell r="K74" t="str">
            <v>@NA</v>
          </cell>
          <cell r="L74" t="str">
            <v>@NA</v>
          </cell>
        </row>
        <row r="75">
          <cell r="B75" t="str">
            <v>XRDOTH</v>
          </cell>
          <cell r="D75" t="str">
            <v>&lt;PE&gt;</v>
          </cell>
          <cell r="E75" t="str">
            <v>@NA</v>
          </cell>
          <cell r="F75" t="str">
            <v>@NA</v>
          </cell>
          <cell r="G75" t="str">
            <v>@NA</v>
          </cell>
          <cell r="H75" t="str">
            <v>@NA</v>
          </cell>
          <cell r="I75" t="str">
            <v>@NA</v>
          </cell>
          <cell r="J75" t="str">
            <v>@NA</v>
          </cell>
          <cell r="K75" t="str">
            <v>@NA</v>
          </cell>
          <cell r="L75" t="str">
            <v>@NA</v>
          </cell>
        </row>
        <row r="76">
          <cell r="B76" t="str">
            <v>RAWMSMRST</v>
          </cell>
          <cell r="D76" t="str">
            <v>&lt;PE&gt;</v>
          </cell>
          <cell r="E76" t="str">
            <v>@NA</v>
          </cell>
          <cell r="F76" t="str">
            <v>@NA</v>
          </cell>
          <cell r="G76" t="str">
            <v>@NA</v>
          </cell>
          <cell r="H76" t="str">
            <v>@NA</v>
          </cell>
          <cell r="I76" t="str">
            <v>@NA</v>
          </cell>
          <cell r="J76" t="str">
            <v>@NA</v>
          </cell>
          <cell r="K76" t="str">
            <v>@NA</v>
          </cell>
          <cell r="L76" t="str">
            <v>@NA</v>
          </cell>
        </row>
        <row r="77">
          <cell r="B77" t="str">
            <v>RAWMSMVAL</v>
          </cell>
          <cell r="D77" t="str">
            <v>&lt;PE&gt;</v>
          </cell>
          <cell r="E77" t="str">
            <v>@NA</v>
          </cell>
          <cell r="F77" t="str">
            <v>@NA</v>
          </cell>
          <cell r="G77" t="str">
            <v>@NA</v>
          </cell>
          <cell r="H77" t="str">
            <v>@NA</v>
          </cell>
          <cell r="I77" t="str">
            <v>@NA</v>
          </cell>
          <cell r="J77" t="str">
            <v>@NA</v>
          </cell>
          <cell r="K77" t="str">
            <v>@NA</v>
          </cell>
          <cell r="L77" t="str">
            <v>@NA</v>
          </cell>
        </row>
        <row r="78">
          <cell r="B78" t="str">
            <v>RAWMSMOTH</v>
          </cell>
          <cell r="D78" t="str">
            <v>&lt;PE&gt;</v>
          </cell>
          <cell r="E78" t="str">
            <v>@NA</v>
          </cell>
          <cell r="F78" t="str">
            <v>@NA</v>
          </cell>
          <cell r="G78" t="str">
            <v>@NA</v>
          </cell>
          <cell r="H78" t="str">
            <v>@NA</v>
          </cell>
          <cell r="I78" t="str">
            <v>@NA</v>
          </cell>
          <cell r="J78" t="str">
            <v>@NA</v>
          </cell>
          <cell r="K78" t="str">
            <v>@NA</v>
          </cell>
          <cell r="L78" t="str">
            <v>@NA</v>
          </cell>
        </row>
        <row r="79">
          <cell r="B79" t="str">
            <v>XSTFRST</v>
          </cell>
          <cell r="D79" t="str">
            <v>&lt;PE&gt;</v>
          </cell>
          <cell r="E79" t="str">
            <v>@NA</v>
          </cell>
          <cell r="F79" t="str">
            <v>@NA</v>
          </cell>
          <cell r="G79" t="str">
            <v>@NA</v>
          </cell>
          <cell r="H79" t="str">
            <v>@NA</v>
          </cell>
          <cell r="I79" t="str">
            <v>@NA</v>
          </cell>
          <cell r="J79" t="str">
            <v>@NA</v>
          </cell>
          <cell r="K79" t="str">
            <v>@NA</v>
          </cell>
          <cell r="L79" t="str">
            <v>@NA</v>
          </cell>
        </row>
        <row r="80">
          <cell r="B80" t="str">
            <v>XSTFVAL</v>
          </cell>
          <cell r="D80" t="str">
            <v>&lt;PE&gt;</v>
          </cell>
          <cell r="E80" t="str">
            <v>@NA</v>
          </cell>
          <cell r="F80" t="str">
            <v>@NA</v>
          </cell>
          <cell r="G80" t="str">
            <v>@NA</v>
          </cell>
          <cell r="H80" t="str">
            <v>@NA</v>
          </cell>
          <cell r="I80" t="str">
            <v>@NA</v>
          </cell>
          <cell r="J80" t="str">
            <v>@NA</v>
          </cell>
          <cell r="K80" t="str">
            <v>@NA</v>
          </cell>
          <cell r="L80" t="str">
            <v>@NA</v>
          </cell>
        </row>
        <row r="81">
          <cell r="B81" t="str">
            <v>XSTFOTH</v>
          </cell>
          <cell r="D81" t="str">
            <v>&lt;PE&gt;</v>
          </cell>
          <cell r="E81" t="str">
            <v>@NA</v>
          </cell>
          <cell r="F81" t="str">
            <v>@NA</v>
          </cell>
          <cell r="G81" t="str">
            <v>@NA</v>
          </cell>
          <cell r="H81" t="str">
            <v>@NA</v>
          </cell>
          <cell r="I81" t="str">
            <v>@NA</v>
          </cell>
          <cell r="J81" t="str">
            <v>@NA</v>
          </cell>
          <cell r="K81" t="str">
            <v>@NA</v>
          </cell>
          <cell r="L81" t="str">
            <v>@NA</v>
          </cell>
        </row>
        <row r="82">
          <cell r="B82" t="str">
            <v>XOPRESUB</v>
          </cell>
          <cell r="D82" t="str">
            <v>&lt;PE&gt;</v>
          </cell>
          <cell r="E82" t="str">
            <v>@NA</v>
          </cell>
          <cell r="F82" t="str">
            <v>@NA</v>
          </cell>
          <cell r="G82" t="str">
            <v>@NA</v>
          </cell>
          <cell r="H82" t="str">
            <v>@NA</v>
          </cell>
          <cell r="I82" t="str">
            <v>@NA</v>
          </cell>
          <cell r="J82" t="str">
            <v>@NA</v>
          </cell>
          <cell r="K82" t="str">
            <v>@NA</v>
          </cell>
          <cell r="L82" t="str">
            <v>@NA</v>
          </cell>
        </row>
        <row r="83">
          <cell r="B83" t="str">
            <v>XOPRDIS</v>
          </cell>
          <cell r="D83" t="str">
            <v>&lt;PE&gt;</v>
          </cell>
          <cell r="E83">
            <v>1.2809999999999999</v>
          </cell>
          <cell r="F83">
            <v>-0.38900000000000001</v>
          </cell>
          <cell r="G83" t="str">
            <v>@NA</v>
          </cell>
          <cell r="H83">
            <v>-1.95E-2</v>
          </cell>
          <cell r="I83" t="str">
            <v>@NA</v>
          </cell>
          <cell r="J83" t="str">
            <v>@NA</v>
          </cell>
          <cell r="K83">
            <v>0.16331000000000001</v>
          </cell>
          <cell r="L83">
            <v>-0.13270799999999999</v>
          </cell>
        </row>
        <row r="84">
          <cell r="B84" t="str">
            <v>XOPRFVC</v>
          </cell>
          <cell r="D84" t="str">
            <v>&lt;PE&gt;</v>
          </cell>
          <cell r="E84" t="str">
            <v>@NA</v>
          </cell>
          <cell r="F84" t="str">
            <v>@NA</v>
          </cell>
          <cell r="G84" t="str">
            <v>@NA</v>
          </cell>
          <cell r="H84" t="str">
            <v>@NA</v>
          </cell>
          <cell r="I84" t="str">
            <v>@NA</v>
          </cell>
          <cell r="J84" t="str">
            <v>@NA</v>
          </cell>
          <cell r="K84" t="str">
            <v>@NA</v>
          </cell>
          <cell r="L84" t="str">
            <v>@NA</v>
          </cell>
        </row>
        <row r="85">
          <cell r="B85" t="str">
            <v>XOPRFXGL</v>
          </cell>
          <cell r="D85" t="str">
            <v>&lt;PE&gt;</v>
          </cell>
          <cell r="E85" t="str">
            <v>@NA</v>
          </cell>
          <cell r="F85" t="str">
            <v>@NA</v>
          </cell>
          <cell r="G85" t="str">
            <v>@NA</v>
          </cell>
          <cell r="H85" t="str">
            <v>@NA</v>
          </cell>
          <cell r="I85" t="str">
            <v>@NA</v>
          </cell>
          <cell r="J85" t="str">
            <v>@NA</v>
          </cell>
          <cell r="K85" t="str">
            <v>@NA</v>
          </cell>
          <cell r="L85" t="str">
            <v>@NA</v>
          </cell>
        </row>
        <row r="86">
          <cell r="B86" t="str">
            <v>XOPRRST</v>
          </cell>
          <cell r="D86" t="str">
            <v>&lt;PE&gt;</v>
          </cell>
          <cell r="E86" t="str">
            <v>@NA</v>
          </cell>
          <cell r="F86" t="str">
            <v>@NA</v>
          </cell>
          <cell r="G86" t="str">
            <v>@NA</v>
          </cell>
          <cell r="H86" t="str">
            <v>@NA</v>
          </cell>
          <cell r="I86" t="str">
            <v>@NA</v>
          </cell>
          <cell r="J86" t="str">
            <v>@NA</v>
          </cell>
          <cell r="K86" t="str">
            <v>@NA</v>
          </cell>
          <cell r="L86" t="str">
            <v>@NA</v>
          </cell>
        </row>
        <row r="87">
          <cell r="B87" t="str">
            <v>XOPRDER</v>
          </cell>
          <cell r="D87" t="str">
            <v>&lt;PE&gt;</v>
          </cell>
          <cell r="E87" t="str">
            <v>@NA</v>
          </cell>
          <cell r="F87" t="str">
            <v>@NA</v>
          </cell>
          <cell r="G87" t="str">
            <v>@NA</v>
          </cell>
          <cell r="H87" t="str">
            <v>@NA</v>
          </cell>
          <cell r="I87">
            <v>0</v>
          </cell>
          <cell r="J87" t="str">
            <v>@NA</v>
          </cell>
          <cell r="K87" t="str">
            <v>@NA</v>
          </cell>
          <cell r="L87" t="str">
            <v>@NA</v>
          </cell>
        </row>
        <row r="88">
          <cell r="B88" t="str">
            <v>XOPRST</v>
          </cell>
          <cell r="D88" t="str">
            <v>&lt;PE&gt;</v>
          </cell>
          <cell r="E88" t="str">
            <v>@NA</v>
          </cell>
          <cell r="F88" t="str">
            <v>@NA</v>
          </cell>
          <cell r="G88" t="str">
            <v>@NA</v>
          </cell>
          <cell r="H88" t="str">
            <v>@NA</v>
          </cell>
          <cell r="I88" t="str">
            <v>@NA</v>
          </cell>
          <cell r="J88" t="str">
            <v>@NA</v>
          </cell>
          <cell r="K88" t="str">
            <v>@NA</v>
          </cell>
          <cell r="L88" t="str">
            <v>@NA</v>
          </cell>
        </row>
        <row r="89">
          <cell r="B89" t="str">
            <v>XOPRLIT</v>
          </cell>
          <cell r="D89" t="str">
            <v>&lt;PE&gt;</v>
          </cell>
          <cell r="E89" t="str">
            <v>@NA</v>
          </cell>
          <cell r="F89" t="str">
            <v>@NA</v>
          </cell>
          <cell r="G89" t="str">
            <v>@NA</v>
          </cell>
          <cell r="H89" t="str">
            <v>@NA</v>
          </cell>
          <cell r="I89" t="str">
            <v>@NA</v>
          </cell>
          <cell r="J89" t="str">
            <v>@NA</v>
          </cell>
          <cell r="K89" t="str">
            <v>@NA</v>
          </cell>
          <cell r="L89" t="str">
            <v>@NA</v>
          </cell>
        </row>
        <row r="90">
          <cell r="B90" t="str">
            <v>XOPRVAL</v>
          </cell>
          <cell r="D90" t="str">
            <v>&lt;PE&gt;</v>
          </cell>
          <cell r="E90" t="str">
            <v>@NA</v>
          </cell>
          <cell r="F90" t="str">
            <v>@NA</v>
          </cell>
          <cell r="G90" t="str">
            <v>@NA</v>
          </cell>
          <cell r="H90" t="str">
            <v>@NA</v>
          </cell>
          <cell r="I90" t="str">
            <v>@NA</v>
          </cell>
          <cell r="J90" t="str">
            <v>@NA</v>
          </cell>
          <cell r="K90" t="str">
            <v>@NA</v>
          </cell>
          <cell r="L90" t="str">
            <v>@NA</v>
          </cell>
        </row>
        <row r="91">
          <cell r="B91" t="str">
            <v>XBUSDIV</v>
          </cell>
          <cell r="D91" t="str">
            <v>&lt;PE&gt;</v>
          </cell>
          <cell r="E91" t="str">
            <v>@NA</v>
          </cell>
          <cell r="F91" t="str">
            <v>@NA</v>
          </cell>
          <cell r="G91" t="str">
            <v>@NA</v>
          </cell>
          <cell r="H91" t="str">
            <v>@NA</v>
          </cell>
          <cell r="I91" t="str">
            <v>@NA</v>
          </cell>
          <cell r="J91" t="str">
            <v>@NA</v>
          </cell>
          <cell r="K91" t="str">
            <v>@NA</v>
          </cell>
          <cell r="L91" t="str">
            <v>@NA</v>
          </cell>
        </row>
        <row r="92">
          <cell r="B92" t="str">
            <v>XINVWO</v>
          </cell>
          <cell r="D92" t="str">
            <v>&lt;PE&gt;</v>
          </cell>
          <cell r="E92" t="str">
            <v>@NA</v>
          </cell>
          <cell r="F92" t="str">
            <v>@NA</v>
          </cell>
          <cell r="G92" t="str">
            <v>@NA</v>
          </cell>
          <cell r="H92" t="str">
            <v>@NA</v>
          </cell>
          <cell r="I92" t="str">
            <v>@NA</v>
          </cell>
          <cell r="J92" t="str">
            <v>@NA</v>
          </cell>
          <cell r="K92" t="str">
            <v>@NA</v>
          </cell>
          <cell r="L92" t="str">
            <v>@NA</v>
          </cell>
        </row>
        <row r="93">
          <cell r="B93" t="str">
            <v>XIO</v>
          </cell>
          <cell r="D93" t="str">
            <v>&lt;PE&gt;</v>
          </cell>
          <cell r="E93" t="str">
            <v>@NA</v>
          </cell>
          <cell r="F93" t="str">
            <v>@NA</v>
          </cell>
          <cell r="G93" t="str">
            <v>@NA</v>
          </cell>
          <cell r="H93" t="str">
            <v>@NA</v>
          </cell>
          <cell r="I93" t="str">
            <v>@NA</v>
          </cell>
          <cell r="J93" t="str">
            <v>@NA</v>
          </cell>
          <cell r="K93" t="str">
            <v>@NA</v>
          </cell>
          <cell r="L93" t="str">
            <v>@NA</v>
          </cell>
        </row>
        <row r="94">
          <cell r="B94" t="str">
            <v>XOPROA</v>
          </cell>
          <cell r="D94" t="str">
            <v>&lt;PE&gt;</v>
          </cell>
          <cell r="E94" t="str">
            <v>@NA</v>
          </cell>
          <cell r="F94" t="str">
            <v>@NA</v>
          </cell>
          <cell r="G94" t="str">
            <v>@NA</v>
          </cell>
          <cell r="H94" t="str">
            <v>@NA</v>
          </cell>
          <cell r="I94" t="str">
            <v>@NA</v>
          </cell>
          <cell r="J94" t="str">
            <v>@NA</v>
          </cell>
          <cell r="K94" t="str">
            <v>@NA</v>
          </cell>
          <cell r="L94" t="str">
            <v>@NA</v>
          </cell>
        </row>
        <row r="95">
          <cell r="B95" t="str">
            <v>DPVAL</v>
          </cell>
          <cell r="D95" t="str">
            <v>&lt;PE&gt;</v>
          </cell>
          <cell r="E95" t="str">
            <v>@NA</v>
          </cell>
          <cell r="F95" t="str">
            <v>@NA</v>
          </cell>
          <cell r="G95" t="str">
            <v>@NA</v>
          </cell>
          <cell r="H95" t="str">
            <v>@NA</v>
          </cell>
          <cell r="I95" t="str">
            <v>@NA</v>
          </cell>
          <cell r="J95" t="str">
            <v>@NA</v>
          </cell>
          <cell r="K95" t="str">
            <v>@NA</v>
          </cell>
          <cell r="L95" t="str">
            <v>@NA</v>
          </cell>
        </row>
        <row r="96">
          <cell r="B96" t="str">
            <v>DPIMPR</v>
          </cell>
          <cell r="D96" t="str">
            <v>&lt;PE&gt;</v>
          </cell>
          <cell r="E96" t="str">
            <v>@NA</v>
          </cell>
          <cell r="F96" t="str">
            <v>@NA</v>
          </cell>
          <cell r="G96" t="str">
            <v>@NA</v>
          </cell>
          <cell r="H96" t="str">
            <v>@NA</v>
          </cell>
          <cell r="I96" t="str">
            <v>@NA</v>
          </cell>
          <cell r="J96" t="str">
            <v>@NA</v>
          </cell>
          <cell r="K96">
            <v>-2.2039080000000002</v>
          </cell>
          <cell r="L96">
            <v>-1.8465910000000001</v>
          </cell>
        </row>
        <row r="97">
          <cell r="B97" t="str">
            <v>DPGAMREV</v>
          </cell>
          <cell r="D97" t="str">
            <v>&lt;PE&gt;</v>
          </cell>
          <cell r="E97" t="str">
            <v>@NA</v>
          </cell>
          <cell r="F97" t="str">
            <v>@NA</v>
          </cell>
          <cell r="G97" t="str">
            <v>@NA</v>
          </cell>
          <cell r="H97" t="str">
            <v>@NA</v>
          </cell>
          <cell r="I97" t="str">
            <v>@NA</v>
          </cell>
          <cell r="J97" t="str">
            <v>@NA</v>
          </cell>
          <cell r="K97" t="str">
            <v>@NA</v>
          </cell>
          <cell r="L97" t="str">
            <v>@NA</v>
          </cell>
        </row>
        <row r="98">
          <cell r="B98" t="str">
            <v>DPXO</v>
          </cell>
          <cell r="D98" t="str">
            <v>&lt;PE&gt;</v>
          </cell>
          <cell r="E98">
            <v>-8.6999999999999993</v>
          </cell>
          <cell r="F98">
            <v>-13</v>
          </cell>
          <cell r="G98">
            <v>-14.7</v>
          </cell>
          <cell r="H98">
            <v>-16.957999999999998</v>
          </cell>
          <cell r="I98">
            <v>-17.132999999999999</v>
          </cell>
          <cell r="J98">
            <v>-17.628</v>
          </cell>
          <cell r="K98">
            <v>-21.18552</v>
          </cell>
          <cell r="L98">
            <v>-24.097199</v>
          </cell>
        </row>
        <row r="99">
          <cell r="B99" t="str">
            <v>NOPIIDIT</v>
          </cell>
          <cell r="D99" t="str">
            <v>&lt;PE&gt;</v>
          </cell>
          <cell r="E99" t="str">
            <v>@NA</v>
          </cell>
          <cell r="F99" t="str">
            <v>@NA</v>
          </cell>
          <cell r="G99" t="str">
            <v>@NA</v>
          </cell>
          <cell r="H99" t="str">
            <v>@NA</v>
          </cell>
          <cell r="I99" t="str">
            <v>@NA</v>
          </cell>
          <cell r="J99" t="str">
            <v>@NA</v>
          </cell>
          <cell r="K99" t="str">
            <v>@NA</v>
          </cell>
          <cell r="L99" t="str">
            <v>@NA</v>
          </cell>
        </row>
        <row r="100">
          <cell r="B100" t="str">
            <v>NOPIESUB</v>
          </cell>
          <cell r="D100" t="str">
            <v>&lt;PE&gt;</v>
          </cell>
          <cell r="E100" t="str">
            <v>@NA</v>
          </cell>
          <cell r="F100" t="str">
            <v>@NA</v>
          </cell>
          <cell r="G100" t="str">
            <v>@NA</v>
          </cell>
          <cell r="H100" t="str">
            <v>@NA</v>
          </cell>
          <cell r="I100" t="str">
            <v>@NA</v>
          </cell>
          <cell r="J100" t="str">
            <v>@NA</v>
          </cell>
          <cell r="K100" t="str">
            <v>@NA</v>
          </cell>
          <cell r="L100" t="str">
            <v>@NA</v>
          </cell>
        </row>
        <row r="101">
          <cell r="B101" t="str">
            <v>NOPIOA</v>
          </cell>
          <cell r="D101" t="str">
            <v>&lt;PE&gt;</v>
          </cell>
          <cell r="E101" t="str">
            <v>@NA</v>
          </cell>
          <cell r="F101" t="str">
            <v>@NA</v>
          </cell>
          <cell r="G101" t="str">
            <v>@NA</v>
          </cell>
          <cell r="H101" t="str">
            <v>@NA</v>
          </cell>
          <cell r="I101" t="str">
            <v>@NA</v>
          </cell>
          <cell r="J101" t="str">
            <v>@NA</v>
          </cell>
          <cell r="K101" t="str">
            <v>@NA</v>
          </cell>
          <cell r="L101" t="str">
            <v>@NA</v>
          </cell>
        </row>
        <row r="102">
          <cell r="B102" t="str">
            <v>FFOACROTH</v>
          </cell>
          <cell r="D102" t="str">
            <v>&lt;PE&gt;</v>
          </cell>
          <cell r="E102" t="str">
            <v>@NA</v>
          </cell>
          <cell r="F102" t="str">
            <v>@NA</v>
          </cell>
          <cell r="G102" t="str">
            <v>@NA</v>
          </cell>
          <cell r="H102" t="str">
            <v>@NA</v>
          </cell>
          <cell r="I102" t="str">
            <v>@NA</v>
          </cell>
          <cell r="J102" t="str">
            <v>@NA</v>
          </cell>
          <cell r="K102" t="str">
            <v>@NA</v>
          </cell>
          <cell r="L102" t="str">
            <v>@NA</v>
          </cell>
        </row>
        <row r="103">
          <cell r="B103" t="str">
            <v>XINTDER</v>
          </cell>
          <cell r="D103" t="str">
            <v>&lt;PE&gt;</v>
          </cell>
          <cell r="E103" t="str">
            <v>@NA</v>
          </cell>
          <cell r="F103" t="str">
            <v>@NA</v>
          </cell>
          <cell r="G103" t="str">
            <v>@NA</v>
          </cell>
          <cell r="H103" t="str">
            <v>@NA</v>
          </cell>
          <cell r="I103" t="str">
            <v>@NA</v>
          </cell>
          <cell r="J103" t="str">
            <v>@NA</v>
          </cell>
          <cell r="K103" t="str">
            <v>@NA</v>
          </cell>
          <cell r="L103" t="str">
            <v>@NA</v>
          </cell>
        </row>
        <row r="104">
          <cell r="B104" t="str">
            <v>XINTSLN</v>
          </cell>
          <cell r="D104" t="str">
            <v>&lt;PE&gt;</v>
          </cell>
          <cell r="E104" t="str">
            <v>@NA</v>
          </cell>
          <cell r="F104" t="str">
            <v>@NA</v>
          </cell>
          <cell r="G104" t="str">
            <v>@NA</v>
          </cell>
          <cell r="H104" t="str">
            <v>@NA</v>
          </cell>
          <cell r="I104" t="str">
            <v>@NA</v>
          </cell>
          <cell r="J104" t="str">
            <v>@NA</v>
          </cell>
          <cell r="K104" t="str">
            <v>@NA</v>
          </cell>
          <cell r="L104" t="str">
            <v>@NA</v>
          </cell>
        </row>
        <row r="105">
          <cell r="B105" t="str">
            <v>XINTAC</v>
          </cell>
          <cell r="D105" t="str">
            <v>&lt;PE&gt;</v>
          </cell>
          <cell r="E105" t="str">
            <v>@NA</v>
          </cell>
          <cell r="F105" t="str">
            <v>@NA</v>
          </cell>
          <cell r="G105" t="str">
            <v>@NA</v>
          </cell>
          <cell r="H105" t="str">
            <v>@NA</v>
          </cell>
          <cell r="I105" t="str">
            <v>@NA</v>
          </cell>
          <cell r="J105" t="str">
            <v>@NA</v>
          </cell>
          <cell r="K105" t="str">
            <v>@NA</v>
          </cell>
          <cell r="L105" t="str">
            <v>@NA</v>
          </cell>
        </row>
        <row r="106">
          <cell r="B106" t="str">
            <v>XINTST</v>
          </cell>
          <cell r="D106" t="str">
            <v>&lt;PE&gt;</v>
          </cell>
          <cell r="E106" t="str">
            <v>@NA</v>
          </cell>
          <cell r="F106" t="str">
            <v>@NA</v>
          </cell>
          <cell r="G106" t="str">
            <v>@NA</v>
          </cell>
          <cell r="H106" t="str">
            <v>@NA</v>
          </cell>
          <cell r="I106" t="str">
            <v>@NA</v>
          </cell>
          <cell r="J106" t="str">
            <v>@NA</v>
          </cell>
          <cell r="K106" t="str">
            <v>@NA</v>
          </cell>
          <cell r="L106" t="str">
            <v>@NA</v>
          </cell>
        </row>
        <row r="107">
          <cell r="B107" t="str">
            <v>INTOA</v>
          </cell>
          <cell r="D107" t="str">
            <v>&lt;PE&gt;</v>
          </cell>
          <cell r="E107" t="str">
            <v>@NA</v>
          </cell>
          <cell r="F107" t="str">
            <v>@NA</v>
          </cell>
          <cell r="G107" t="str">
            <v>@NA</v>
          </cell>
          <cell r="H107" t="str">
            <v>@NA</v>
          </cell>
          <cell r="I107" t="str">
            <v>@NA</v>
          </cell>
          <cell r="J107" t="str">
            <v>@NA</v>
          </cell>
          <cell r="K107" t="str">
            <v>@NA</v>
          </cell>
          <cell r="L107" t="str">
            <v>@NA</v>
          </cell>
        </row>
        <row r="110">
          <cell r="B110" t="str">
            <v>OGXPX</v>
          </cell>
          <cell r="D110" t="str">
            <v>&lt;PE&gt;</v>
          </cell>
          <cell r="E110" t="str">
            <v>@NA</v>
          </cell>
          <cell r="F110" t="str">
            <v>@NA</v>
          </cell>
          <cell r="G110" t="str">
            <v>@NA</v>
          </cell>
          <cell r="H110" t="str">
            <v>@NA</v>
          </cell>
          <cell r="I110" t="str">
            <v>@NA</v>
          </cell>
          <cell r="J110" t="str">
            <v>@NA</v>
          </cell>
          <cell r="K110" t="str">
            <v>@NA</v>
          </cell>
          <cell r="L110" t="str">
            <v>@NA</v>
          </cell>
        </row>
        <row r="111">
          <cell r="B111" t="str">
            <v>STKCO</v>
          </cell>
          <cell r="C111" t="str">
            <v>C</v>
          </cell>
          <cell r="D111" t="str">
            <v>&lt;PE&gt;</v>
          </cell>
          <cell r="E111" t="str">
            <v>@NA</v>
          </cell>
          <cell r="F111" t="str">
            <v>@NA</v>
          </cell>
          <cell r="G111" t="str">
            <v>@NA</v>
          </cell>
          <cell r="H111" t="str">
            <v>@NA</v>
          </cell>
          <cell r="I111" t="str">
            <v>@NA</v>
          </cell>
          <cell r="J111" t="str">
            <v>@NA</v>
          </cell>
          <cell r="K111" t="str">
            <v>@NA</v>
          </cell>
          <cell r="L111" t="str">
            <v>@NA</v>
          </cell>
        </row>
        <row r="112">
          <cell r="B112" t="str">
            <v>DVESUB</v>
          </cell>
          <cell r="D112" t="str">
            <v>&lt;PE&gt;</v>
          </cell>
          <cell r="E112" t="str">
            <v>@NA</v>
          </cell>
          <cell r="F112" t="str">
            <v>@NA</v>
          </cell>
          <cell r="G112" t="str">
            <v>@NA</v>
          </cell>
          <cell r="H112" t="str">
            <v>@NA</v>
          </cell>
          <cell r="I112" t="str">
            <v>@NA</v>
          </cell>
          <cell r="J112" t="str">
            <v>@NA</v>
          </cell>
          <cell r="K112" t="str">
            <v>@NA</v>
          </cell>
          <cell r="L112" t="str">
            <v>@NA</v>
          </cell>
        </row>
        <row r="113">
          <cell r="B113" t="str">
            <v>INTC</v>
          </cell>
          <cell r="D113" t="str">
            <v>&lt;PE&gt;</v>
          </cell>
          <cell r="E113" t="str">
            <v>@NA</v>
          </cell>
          <cell r="F113" t="str">
            <v>@NA</v>
          </cell>
          <cell r="G113" t="str">
            <v>@NA</v>
          </cell>
          <cell r="H113" t="str">
            <v>@NA</v>
          </cell>
          <cell r="I113" t="str">
            <v>@NA</v>
          </cell>
          <cell r="J113" t="str">
            <v>@NA</v>
          </cell>
          <cell r="K113" t="str">
            <v>@NA</v>
          </cell>
          <cell r="L113" t="str">
            <v>@NA</v>
          </cell>
        </row>
        <row r="114">
          <cell r="B114" t="str">
            <v>INTCEU</v>
          </cell>
          <cell r="C114" t="str">
            <v>C</v>
          </cell>
          <cell r="D114" t="str">
            <v>&lt;PE&gt;</v>
          </cell>
          <cell r="E114" t="str">
            <v>@NA</v>
          </cell>
          <cell r="F114" t="str">
            <v>@NA</v>
          </cell>
          <cell r="G114" t="str">
            <v>@NA</v>
          </cell>
          <cell r="H114" t="str">
            <v>@NA</v>
          </cell>
          <cell r="I114" t="str">
            <v>@NA</v>
          </cell>
          <cell r="J114" t="str">
            <v>@NA</v>
          </cell>
          <cell r="K114" t="str">
            <v>@NA</v>
          </cell>
          <cell r="L114" t="str">
            <v>@NA</v>
          </cell>
        </row>
        <row r="115">
          <cell r="B115" t="str">
            <v>INTCINVT</v>
          </cell>
          <cell r="D115" t="str">
            <v>&lt;PE&gt;</v>
          </cell>
          <cell r="E115" t="str">
            <v>@NA</v>
          </cell>
          <cell r="F115" t="str">
            <v>@NA</v>
          </cell>
          <cell r="G115" t="str">
            <v>@NA</v>
          </cell>
          <cell r="H115" t="str">
            <v>@NA</v>
          </cell>
          <cell r="I115" t="str">
            <v>@NA</v>
          </cell>
          <cell r="J115" t="str">
            <v>@NA</v>
          </cell>
          <cell r="K115" t="str">
            <v>@NA</v>
          </cell>
          <cell r="L115" t="str">
            <v>@NA</v>
          </cell>
        </row>
        <row r="116">
          <cell r="B116" t="str">
            <v>TAXRATE</v>
          </cell>
          <cell r="E116">
            <v>16</v>
          </cell>
          <cell r="F116">
            <v>16</v>
          </cell>
          <cell r="G116">
            <v>16</v>
          </cell>
          <cell r="H116">
            <v>16</v>
          </cell>
          <cell r="I116">
            <v>16</v>
          </cell>
          <cell r="J116">
            <v>16</v>
          </cell>
          <cell r="K116">
            <v>16</v>
          </cell>
          <cell r="L116">
            <v>16</v>
          </cell>
        </row>
        <row r="117">
          <cell r="B117" t="str">
            <v>XINTCUR</v>
          </cell>
          <cell r="D117" t="str">
            <v>&lt;PE&gt;</v>
          </cell>
          <cell r="E117">
            <v>75.150999999999996</v>
          </cell>
          <cell r="F117">
            <v>82.688999999999993</v>
          </cell>
          <cell r="G117">
            <v>113.404</v>
          </cell>
          <cell r="H117">
            <v>100.045376</v>
          </cell>
          <cell r="I117">
            <v>115.37734500000001</v>
          </cell>
          <cell r="J117">
            <v>120.722032</v>
          </cell>
          <cell r="K117">
            <v>125.079013</v>
          </cell>
          <cell r="L117">
            <v>125.305098</v>
          </cell>
        </row>
        <row r="118">
          <cell r="B118" t="str">
            <v>XINTDEF</v>
          </cell>
          <cell r="D118" t="str">
            <v>&lt;PE&gt;</v>
          </cell>
          <cell r="E118">
            <v>-6.8490000000000002</v>
          </cell>
          <cell r="F118">
            <v>-8.1609999999999996</v>
          </cell>
          <cell r="G118">
            <v>-49.792999999999999</v>
          </cell>
          <cell r="H118">
            <v>-4.6039919999999999</v>
          </cell>
          <cell r="I118">
            <v>-7.3061959999999999</v>
          </cell>
          <cell r="J118">
            <v>-2.3503590000000001</v>
          </cell>
          <cell r="K118">
            <v>-5.6692470000000004</v>
          </cell>
          <cell r="L118">
            <v>-2.3211909999999998</v>
          </cell>
        </row>
        <row r="119">
          <cell r="B119" t="str">
            <v>DVC</v>
          </cell>
          <cell r="D119" t="str">
            <v>&lt;PE&gt;</v>
          </cell>
          <cell r="E119">
            <v>153.29499999999999</v>
          </cell>
          <cell r="F119">
            <v>335.2</v>
          </cell>
          <cell r="G119">
            <v>350.12200000000001</v>
          </cell>
          <cell r="H119">
            <v>253.386244</v>
          </cell>
          <cell r="I119">
            <v>207.307266</v>
          </cell>
          <cell r="J119">
            <v>257.34369800000002</v>
          </cell>
          <cell r="K119">
            <v>324.63291199999998</v>
          </cell>
          <cell r="L119">
            <v>716.43840699999998</v>
          </cell>
        </row>
        <row r="120">
          <cell r="B120" t="str">
            <v>DVP</v>
          </cell>
          <cell r="D120" t="str">
            <v>&lt;PE&gt;</v>
          </cell>
          <cell r="E120" t="str">
            <v>@NA</v>
          </cell>
          <cell r="F120" t="str">
            <v>@NA</v>
          </cell>
          <cell r="G120" t="str">
            <v>@NA</v>
          </cell>
          <cell r="H120" t="str">
            <v>@NA</v>
          </cell>
          <cell r="I120" t="str">
            <v>@NA</v>
          </cell>
          <cell r="J120" t="str">
            <v>@NA</v>
          </cell>
          <cell r="K120" t="str">
            <v>@NA</v>
          </cell>
          <cell r="L120" t="str">
            <v>@NA</v>
          </cell>
        </row>
        <row r="123">
          <cell r="B123" t="str">
            <v>XAD</v>
          </cell>
          <cell r="D123" t="str">
            <v>&lt;PE&gt;</v>
          </cell>
          <cell r="E123" t="str">
            <v>@NA</v>
          </cell>
          <cell r="F123" t="str">
            <v>@NA</v>
          </cell>
          <cell r="G123" t="str">
            <v>@NA</v>
          </cell>
          <cell r="H123" t="str">
            <v>@NA</v>
          </cell>
          <cell r="I123" t="str">
            <v>@NA</v>
          </cell>
          <cell r="J123" t="str">
            <v>@NA</v>
          </cell>
          <cell r="K123" t="str">
            <v>@NA</v>
          </cell>
          <cell r="L123" t="str">
            <v>@NA</v>
          </cell>
        </row>
        <row r="124">
          <cell r="B124" t="str">
            <v>IRENT</v>
          </cell>
          <cell r="D124" t="str">
            <v>&lt;PE&gt;</v>
          </cell>
          <cell r="E124" t="str">
            <v>@NA</v>
          </cell>
          <cell r="F124" t="str">
            <v>@NA</v>
          </cell>
          <cell r="G124" t="str">
            <v>@NA</v>
          </cell>
          <cell r="H124" t="str">
            <v>@NA</v>
          </cell>
          <cell r="I124" t="str">
            <v>@NA</v>
          </cell>
          <cell r="J124" t="str">
            <v>@NA</v>
          </cell>
          <cell r="K124" t="str">
            <v>@NA</v>
          </cell>
          <cell r="L124">
            <v>1.455859</v>
          </cell>
        </row>
        <row r="125">
          <cell r="B125" t="str">
            <v>XRENT</v>
          </cell>
          <cell r="D125" t="str">
            <v>&lt;PE&gt;</v>
          </cell>
          <cell r="E125">
            <v>1.1000000000000001</v>
          </cell>
          <cell r="F125">
            <v>0.84199999999999997</v>
          </cell>
          <cell r="G125">
            <v>0.96</v>
          </cell>
          <cell r="H125">
            <v>1.0870169999999999</v>
          </cell>
          <cell r="I125">
            <v>1.64802</v>
          </cell>
          <cell r="J125">
            <v>3.3319999999999999</v>
          </cell>
          <cell r="K125">
            <v>5.1001029999999998</v>
          </cell>
          <cell r="L125">
            <v>4.6750780000000001</v>
          </cell>
        </row>
        <row r="126">
          <cell r="B126" t="str">
            <v>GDWLAM</v>
          </cell>
          <cell r="D126" t="str">
            <v>&lt;PE&gt;</v>
          </cell>
          <cell r="E126" t="str">
            <v>@NA</v>
          </cell>
          <cell r="F126" t="str">
            <v>@NA</v>
          </cell>
          <cell r="G126" t="str">
            <v>@NA</v>
          </cell>
          <cell r="H126" t="str">
            <v>@NA</v>
          </cell>
          <cell r="I126" t="str">
            <v>@NA</v>
          </cell>
          <cell r="J126" t="str">
            <v>@NA</v>
          </cell>
          <cell r="K126">
            <v>0</v>
          </cell>
          <cell r="L126">
            <v>157.35090400000001</v>
          </cell>
        </row>
        <row r="127">
          <cell r="B127" t="str">
            <v>IDIVFEE</v>
          </cell>
          <cell r="D127" t="str">
            <v>&lt;PE&gt;</v>
          </cell>
          <cell r="E127" t="str">
            <v>@NA</v>
          </cell>
          <cell r="F127" t="str">
            <v>@NA</v>
          </cell>
          <cell r="G127" t="str">
            <v>@NA</v>
          </cell>
          <cell r="H127" t="str">
            <v>@NA</v>
          </cell>
          <cell r="I127" t="str">
            <v>@NA</v>
          </cell>
          <cell r="J127" t="str">
            <v>@NA</v>
          </cell>
          <cell r="K127" t="str">
            <v>@NA</v>
          </cell>
          <cell r="L127" t="str">
            <v>@NA</v>
          </cell>
        </row>
        <row r="130">
          <cell r="B130" t="str">
            <v>ESUB</v>
          </cell>
          <cell r="C130" t="str">
            <v>C</v>
          </cell>
          <cell r="D130" t="str">
            <v>&lt;PE&gt;</v>
          </cell>
          <cell r="E130" t="str">
            <v>@NA</v>
          </cell>
          <cell r="F130" t="str">
            <v>@NA</v>
          </cell>
          <cell r="G130" t="str">
            <v>@NA</v>
          </cell>
          <cell r="H130" t="str">
            <v>@NA</v>
          </cell>
          <cell r="I130" t="str">
            <v>@NA</v>
          </cell>
          <cell r="J130" t="str">
            <v>@NA</v>
          </cell>
          <cell r="K130" t="str">
            <v>@NA</v>
          </cell>
          <cell r="L130" t="str">
            <v>@NA</v>
          </cell>
        </row>
        <row r="131">
          <cell r="B131" t="str">
            <v>IDIT</v>
          </cell>
          <cell r="D131" t="str">
            <v>&lt;PE&gt;</v>
          </cell>
          <cell r="E131">
            <v>14.836</v>
          </cell>
          <cell r="F131">
            <v>18.7</v>
          </cell>
          <cell r="G131">
            <v>15.36</v>
          </cell>
          <cell r="H131">
            <v>9.5627110000000002</v>
          </cell>
          <cell r="I131">
            <v>15.030201</v>
          </cell>
          <cell r="J131">
            <v>22.163076</v>
          </cell>
          <cell r="K131">
            <v>21.247</v>
          </cell>
          <cell r="L131">
            <v>22.902825</v>
          </cell>
        </row>
        <row r="132">
          <cell r="B132" t="str">
            <v>AFUDCEQI</v>
          </cell>
          <cell r="C132" t="str">
            <v>N</v>
          </cell>
          <cell r="D132" t="str">
            <v>&lt;PE&gt;</v>
          </cell>
          <cell r="E132" t="str">
            <v>@NA</v>
          </cell>
          <cell r="F132" t="str">
            <v>@NA</v>
          </cell>
          <cell r="G132" t="str">
            <v>@NA</v>
          </cell>
          <cell r="H132" t="str">
            <v>@NA</v>
          </cell>
          <cell r="I132" t="str">
            <v>@NA</v>
          </cell>
          <cell r="J132" t="str">
            <v>@NA</v>
          </cell>
          <cell r="K132" t="str">
            <v>@NA</v>
          </cell>
          <cell r="L132" t="str">
            <v>@NA</v>
          </cell>
        </row>
        <row r="133">
          <cell r="B133" t="str">
            <v>DVPS</v>
          </cell>
          <cell r="D133" t="str">
            <v>&lt;PE&gt;</v>
          </cell>
          <cell r="E133" t="str">
            <v>@NA</v>
          </cell>
          <cell r="F133" t="str">
            <v>@NA</v>
          </cell>
          <cell r="G133" t="str">
            <v>@NA</v>
          </cell>
          <cell r="H133" t="str">
            <v>@NA</v>
          </cell>
          <cell r="I133" t="str">
            <v>@NA</v>
          </cell>
          <cell r="J133" t="str">
            <v>@NA</v>
          </cell>
          <cell r="K133" t="str">
            <v>@NA</v>
          </cell>
          <cell r="L133" t="str">
            <v>@NA</v>
          </cell>
        </row>
        <row r="134">
          <cell r="B134" t="str">
            <v>NOPIO.VLP</v>
          </cell>
          <cell r="D134" t="str">
            <v>&lt;PE&gt;</v>
          </cell>
          <cell r="E134" t="str">
            <v>@NA</v>
          </cell>
          <cell r="F134" t="str">
            <v>@NA</v>
          </cell>
          <cell r="G134" t="str">
            <v>@NA</v>
          </cell>
          <cell r="H134">
            <v>21.920217000000001</v>
          </cell>
          <cell r="I134">
            <v>12.456769</v>
          </cell>
          <cell r="J134">
            <v>0</v>
          </cell>
          <cell r="K134">
            <v>0</v>
          </cell>
          <cell r="L134">
            <v>0</v>
          </cell>
        </row>
        <row r="135">
          <cell r="E135">
            <v>0</v>
          </cell>
          <cell r="F135">
            <v>1.9000000000001904E-2</v>
          </cell>
          <cell r="G135">
            <v>4.0000000000000924E-2</v>
          </cell>
          <cell r="H135">
            <v>0</v>
          </cell>
          <cell r="I135">
            <v>0</v>
          </cell>
          <cell r="J135">
            <v>0</v>
          </cell>
          <cell r="K135">
            <v>-3.5527136788005009E-15</v>
          </cell>
          <cell r="L135">
            <v>0</v>
          </cell>
        </row>
        <row r="137">
          <cell r="B137" t="str">
            <v>AQP</v>
          </cell>
          <cell r="C137" t="str">
            <v>N</v>
          </cell>
          <cell r="D137" t="str">
            <v>&lt;PE&gt;</v>
          </cell>
          <cell r="E137" t="str">
            <v>@NA</v>
          </cell>
          <cell r="F137" t="str">
            <v>@NA</v>
          </cell>
          <cell r="G137" t="str">
            <v>@NA</v>
          </cell>
          <cell r="H137" t="str">
            <v>@NA</v>
          </cell>
          <cell r="I137" t="str">
            <v>@NA</v>
          </cell>
          <cell r="J137" t="str">
            <v>@NA</v>
          </cell>
          <cell r="K137" t="str">
            <v>@NA</v>
          </cell>
          <cell r="L137" t="str">
            <v>@NA</v>
          </cell>
        </row>
        <row r="138">
          <cell r="B138" t="str">
            <v>SRET</v>
          </cell>
          <cell r="C138" t="str">
            <v>N</v>
          </cell>
          <cell r="D138" t="str">
            <v>&lt;PE&gt;</v>
          </cell>
          <cell r="E138" t="str">
            <v>@NA</v>
          </cell>
          <cell r="F138" t="str">
            <v>@NA</v>
          </cell>
          <cell r="G138" t="str">
            <v>@NA</v>
          </cell>
          <cell r="H138" t="str">
            <v>@NA</v>
          </cell>
          <cell r="I138" t="str">
            <v>@NA</v>
          </cell>
          <cell r="J138" t="str">
            <v>@NA</v>
          </cell>
          <cell r="K138">
            <v>0</v>
          </cell>
          <cell r="L138" t="str">
            <v>@NA</v>
          </cell>
        </row>
        <row r="139">
          <cell r="B139" t="str">
            <v>SETP</v>
          </cell>
          <cell r="C139" t="str">
            <v>N</v>
          </cell>
          <cell r="D139" t="str">
            <v>&lt;PE&gt;</v>
          </cell>
          <cell r="E139" t="str">
            <v>@NA</v>
          </cell>
          <cell r="F139" t="str">
            <v>@NA</v>
          </cell>
          <cell r="G139" t="str">
            <v>@NA</v>
          </cell>
          <cell r="H139" t="str">
            <v>@NA</v>
          </cell>
          <cell r="I139" t="str">
            <v>@NA</v>
          </cell>
          <cell r="J139" t="str">
            <v>@NA</v>
          </cell>
          <cell r="K139" t="str">
            <v>@NA</v>
          </cell>
          <cell r="L139" t="str">
            <v>@NA</v>
          </cell>
        </row>
        <row r="140">
          <cell r="B140" t="str">
            <v>GDWLIP</v>
          </cell>
          <cell r="C140" t="str">
            <v>N</v>
          </cell>
          <cell r="D140" t="str">
            <v>&lt;PE&gt;</v>
          </cell>
          <cell r="E140" t="str">
            <v>@NA</v>
          </cell>
          <cell r="F140" t="str">
            <v>@NA</v>
          </cell>
          <cell r="G140" t="str">
            <v>@NA</v>
          </cell>
          <cell r="H140" t="str">
            <v>@NA</v>
          </cell>
          <cell r="I140" t="str">
            <v>@NA</v>
          </cell>
          <cell r="J140" t="str">
            <v>@NA</v>
          </cell>
          <cell r="K140" t="str">
            <v>@NA</v>
          </cell>
          <cell r="L140" t="str">
            <v>@NA</v>
          </cell>
        </row>
        <row r="141">
          <cell r="B141" t="str">
            <v>WDP</v>
          </cell>
          <cell r="C141" t="str">
            <v>N</v>
          </cell>
          <cell r="D141" t="str">
            <v>&lt;PE&gt;</v>
          </cell>
          <cell r="E141" t="str">
            <v>@NA</v>
          </cell>
          <cell r="F141" t="str">
            <v>@NA</v>
          </cell>
          <cell r="G141" t="str">
            <v>@NA</v>
          </cell>
          <cell r="H141" t="str">
            <v>@NA</v>
          </cell>
          <cell r="I141" t="str">
            <v>@NA</v>
          </cell>
          <cell r="J141" t="str">
            <v>@NA</v>
          </cell>
          <cell r="K141" t="str">
            <v>@NA</v>
          </cell>
          <cell r="L141" t="str">
            <v>@NA</v>
          </cell>
        </row>
        <row r="142">
          <cell r="B142" t="str">
            <v>RCP</v>
          </cell>
          <cell r="C142" t="str">
            <v>N</v>
          </cell>
          <cell r="D142" t="str">
            <v>&lt;PE&gt;</v>
          </cell>
          <cell r="E142" t="str">
            <v>@NA</v>
          </cell>
          <cell r="F142" t="str">
            <v>@NA</v>
          </cell>
          <cell r="G142" t="str">
            <v>@NA</v>
          </cell>
          <cell r="H142" t="str">
            <v>@NA</v>
          </cell>
          <cell r="I142" t="str">
            <v>@NA</v>
          </cell>
          <cell r="J142" t="str">
            <v>@NA</v>
          </cell>
          <cell r="K142" t="str">
            <v>@NA</v>
          </cell>
          <cell r="L142" t="str">
            <v>@NA</v>
          </cell>
        </row>
        <row r="143">
          <cell r="B143" t="str">
            <v>DTEP</v>
          </cell>
          <cell r="C143" t="str">
            <v>N</v>
          </cell>
          <cell r="D143" t="str">
            <v>&lt;PE&gt;</v>
          </cell>
          <cell r="E143" t="str">
            <v>@NA</v>
          </cell>
          <cell r="F143" t="str">
            <v>@NA</v>
          </cell>
          <cell r="G143" t="str">
            <v>@NA</v>
          </cell>
          <cell r="H143" t="str">
            <v>@NA</v>
          </cell>
          <cell r="I143" t="str">
            <v>@NA</v>
          </cell>
          <cell r="J143" t="str">
            <v>@NA</v>
          </cell>
          <cell r="K143" t="str">
            <v>@NA</v>
          </cell>
          <cell r="L143" t="str">
            <v>@NA</v>
          </cell>
        </row>
        <row r="144">
          <cell r="B144" t="str">
            <v>RDIP</v>
          </cell>
          <cell r="C144" t="str">
            <v>N</v>
          </cell>
          <cell r="D144" t="str">
            <v>&lt;PE&gt;</v>
          </cell>
          <cell r="E144" t="str">
            <v>@NA</v>
          </cell>
          <cell r="F144" t="str">
            <v>@NA</v>
          </cell>
          <cell r="G144" t="str">
            <v>@NA</v>
          </cell>
          <cell r="H144" t="str">
            <v>@NA</v>
          </cell>
          <cell r="I144" t="str">
            <v>@NA</v>
          </cell>
          <cell r="J144" t="str">
            <v>@NA</v>
          </cell>
          <cell r="K144" t="str">
            <v>@NA</v>
          </cell>
          <cell r="L144" t="str">
            <v>@NA</v>
          </cell>
        </row>
        <row r="145">
          <cell r="B145" t="str">
            <v>SPIOP</v>
          </cell>
          <cell r="C145" t="str">
            <v>N</v>
          </cell>
          <cell r="D145" t="str">
            <v>&lt;PE&gt;</v>
          </cell>
          <cell r="E145" t="str">
            <v>@NA</v>
          </cell>
          <cell r="F145" t="str">
            <v>@NA</v>
          </cell>
          <cell r="G145" t="str">
            <v>@NA</v>
          </cell>
          <cell r="H145" t="str">
            <v>@NA</v>
          </cell>
          <cell r="I145" t="str">
            <v>@NA</v>
          </cell>
          <cell r="J145" t="str">
            <v>@NA</v>
          </cell>
          <cell r="K145">
            <v>1.3103679999999969</v>
          </cell>
          <cell r="L145" t="str">
            <v>@NA</v>
          </cell>
        </row>
        <row r="146">
          <cell r="B146" t="str">
            <v>FXMON</v>
          </cell>
          <cell r="C146" t="str">
            <v>L</v>
          </cell>
          <cell r="D146" t="str">
            <v>&lt;PE&gt;</v>
          </cell>
          <cell r="E146">
            <v>-1.7129999999999974</v>
          </cell>
          <cell r="F146">
            <v>10.219000000000001</v>
          </cell>
          <cell r="G146">
            <v>19.167999999999996</v>
          </cell>
          <cell r="H146">
            <v>3.9399999999999995</v>
          </cell>
          <cell r="I146">
            <v>3.2199999999999998</v>
          </cell>
          <cell r="J146">
            <v>0</v>
          </cell>
          <cell r="K146">
            <v>0</v>
          </cell>
          <cell r="L146" t="str">
            <v>@NA</v>
          </cell>
        </row>
        <row r="147">
          <cell r="B147" t="str">
            <v>INFLRES</v>
          </cell>
          <cell r="C147" t="str">
            <v>L</v>
          </cell>
          <cell r="D147" t="str">
            <v>&lt;PE&gt;</v>
          </cell>
          <cell r="E147" t="str">
            <v>@NA</v>
          </cell>
          <cell r="F147" t="str">
            <v>@NA</v>
          </cell>
          <cell r="G147" t="str">
            <v>@NA</v>
          </cell>
          <cell r="H147" t="str">
            <v>@NA</v>
          </cell>
          <cell r="I147" t="str">
            <v>@NA</v>
          </cell>
          <cell r="J147" t="str">
            <v>@NA</v>
          </cell>
          <cell r="K147" t="str">
            <v>@NA</v>
          </cell>
          <cell r="L147" t="str">
            <v>@NA</v>
          </cell>
        </row>
        <row r="148">
          <cell r="E148">
            <v>1.7129999999999974</v>
          </cell>
          <cell r="F148">
            <v>-10.219000000000001</v>
          </cell>
          <cell r="G148">
            <v>-19.167999999999996</v>
          </cell>
          <cell r="H148">
            <v>-136.531172</v>
          </cell>
          <cell r="I148">
            <v>-9.1732629999999986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CASH FLOW STATEMENT</v>
          </cell>
        </row>
        <row r="151">
          <cell r="B151" t="str">
            <v>IBC</v>
          </cell>
          <cell r="D151" t="str">
            <v>&lt;PE&gt;</v>
          </cell>
          <cell r="E151">
            <v>438.61599999999999</v>
          </cell>
          <cell r="F151">
            <v>461.73099999999999</v>
          </cell>
          <cell r="G151">
            <v>392.9</v>
          </cell>
          <cell r="H151">
            <v>429.93279899999999</v>
          </cell>
          <cell r="I151">
            <v>610.58721200000002</v>
          </cell>
          <cell r="J151">
            <v>607.10067500000002</v>
          </cell>
          <cell r="K151">
            <v>713.97469599999999</v>
          </cell>
          <cell r="L151">
            <v>704.94204999999999</v>
          </cell>
        </row>
        <row r="152">
          <cell r="B152" t="str">
            <v>DPC</v>
          </cell>
          <cell r="D152" t="str">
            <v>&lt;PE&gt;</v>
          </cell>
          <cell r="E152">
            <v>142.99299999999999</v>
          </cell>
          <cell r="F152">
            <v>159.559</v>
          </cell>
          <cell r="G152">
            <v>164.53899999999999</v>
          </cell>
          <cell r="H152">
            <v>180.88011299999999</v>
          </cell>
          <cell r="I152">
            <v>185.29263800000001</v>
          </cell>
          <cell r="J152">
            <v>193.40070600000001</v>
          </cell>
          <cell r="K152">
            <v>208.66335599999999</v>
          </cell>
          <cell r="L152">
            <v>214.42774399999999</v>
          </cell>
        </row>
        <row r="153">
          <cell r="B153" t="str">
            <v>TXDC</v>
          </cell>
          <cell r="D153" t="str">
            <v>&lt;PE&gt;</v>
          </cell>
          <cell r="E153" t="str">
            <v>@NA</v>
          </cell>
          <cell r="F153" t="str">
            <v>@NA</v>
          </cell>
          <cell r="G153" t="str">
            <v>@NA</v>
          </cell>
          <cell r="H153" t="str">
            <v>@NA</v>
          </cell>
          <cell r="I153" t="str">
            <v>@NA</v>
          </cell>
          <cell r="J153" t="str">
            <v>@NA</v>
          </cell>
          <cell r="K153" t="str">
            <v>@NA</v>
          </cell>
          <cell r="L153" t="str">
            <v>@NA</v>
          </cell>
        </row>
        <row r="154">
          <cell r="B154" t="str">
            <v>MIC</v>
          </cell>
          <cell r="D154" t="str">
            <v>&lt;PE&gt;</v>
          </cell>
          <cell r="E154" t="str">
            <v>@NA</v>
          </cell>
          <cell r="F154" t="str">
            <v>@NA</v>
          </cell>
          <cell r="G154" t="str">
            <v>@NA</v>
          </cell>
          <cell r="H154" t="str">
            <v>@NA</v>
          </cell>
          <cell r="I154" t="str">
            <v>@NA</v>
          </cell>
          <cell r="J154" t="str">
            <v>@NA</v>
          </cell>
          <cell r="K154" t="str">
            <v>@NA</v>
          </cell>
          <cell r="L154" t="str">
            <v>@NA</v>
          </cell>
        </row>
        <row r="155">
          <cell r="B155" t="str">
            <v>ESUBC</v>
          </cell>
          <cell r="C155" t="str">
            <v>N</v>
          </cell>
          <cell r="D155" t="str">
            <v>&lt;PE&gt;</v>
          </cell>
          <cell r="E155" t="str">
            <v>@NA</v>
          </cell>
          <cell r="F155" t="str">
            <v>@NA</v>
          </cell>
          <cell r="G155" t="str">
            <v>@NA</v>
          </cell>
          <cell r="H155" t="str">
            <v>@NA</v>
          </cell>
          <cell r="I155" t="str">
            <v>@NA</v>
          </cell>
          <cell r="J155" t="str">
            <v>@NA</v>
          </cell>
          <cell r="K155" t="str">
            <v>@NA</v>
          </cell>
          <cell r="L155" t="str">
            <v>@NA</v>
          </cell>
        </row>
        <row r="156">
          <cell r="B156" t="str">
            <v>EIEAC</v>
          </cell>
          <cell r="C156" t="str">
            <v>E</v>
          </cell>
          <cell r="D156" t="str">
            <v>&lt;PE&gt;</v>
          </cell>
          <cell r="E156" t="str">
            <v>@NA</v>
          </cell>
          <cell r="F156" t="str">
            <v>@NA</v>
          </cell>
          <cell r="G156" t="str">
            <v>@NA</v>
          </cell>
          <cell r="H156" t="str">
            <v>@NA</v>
          </cell>
          <cell r="I156" t="str">
            <v>@NA</v>
          </cell>
          <cell r="J156" t="str">
            <v>@NA</v>
          </cell>
          <cell r="K156" t="str">
            <v>@NA</v>
          </cell>
          <cell r="L156" t="str">
            <v>@NA</v>
          </cell>
        </row>
        <row r="157">
          <cell r="B157" t="str">
            <v>PRV</v>
          </cell>
          <cell r="C157" t="str">
            <v>C</v>
          </cell>
          <cell r="D157" t="str">
            <v>&lt;PE&gt;</v>
          </cell>
          <cell r="E157">
            <v>-19.106999999999999</v>
          </cell>
          <cell r="F157">
            <v>-4.886000000000001</v>
          </cell>
          <cell r="G157">
            <v>44.368000000000002</v>
          </cell>
          <cell r="H157">
            <v>133.856112</v>
          </cell>
          <cell r="I157">
            <v>52.178069000000001</v>
          </cell>
          <cell r="J157">
            <v>99.942942999999985</v>
          </cell>
          <cell r="K157">
            <v>107.40933800000001</v>
          </cell>
          <cell r="L157">
            <v>37.838313999999997</v>
          </cell>
        </row>
        <row r="158">
          <cell r="B158" t="str">
            <v>PLIACH</v>
          </cell>
          <cell r="C158" t="str">
            <v>C</v>
          </cell>
          <cell r="D158" t="str">
            <v>&lt;PE&gt;</v>
          </cell>
          <cell r="E158" t="str">
            <v>@NA</v>
          </cell>
          <cell r="F158" t="str">
            <v>@NA</v>
          </cell>
          <cell r="G158" t="str">
            <v>@NA</v>
          </cell>
          <cell r="H158" t="str">
            <v>@NA</v>
          </cell>
          <cell r="I158">
            <v>3.1555250000000004</v>
          </cell>
          <cell r="J158">
            <v>4.1248570000000004</v>
          </cell>
          <cell r="K158" t="str">
            <v>@NA</v>
          </cell>
          <cell r="L158">
            <v>3.4027079999999996</v>
          </cell>
        </row>
        <row r="159">
          <cell r="B159" t="str">
            <v>SPPIV</v>
          </cell>
          <cell r="D159" t="str">
            <v>&lt;PE&gt;</v>
          </cell>
          <cell r="E159">
            <v>1.2809999999999999</v>
          </cell>
          <cell r="F159">
            <v>-0.38900000000000001</v>
          </cell>
          <cell r="G159">
            <v>0.122</v>
          </cell>
          <cell r="H159">
            <v>-1.9504000000000001E-2</v>
          </cell>
          <cell r="I159">
            <v>7.6281000000000002E-2</v>
          </cell>
          <cell r="J159">
            <v>-0.169881</v>
          </cell>
          <cell r="K159">
            <v>0.16331000000000001</v>
          </cell>
          <cell r="L159">
            <v>-0.13270799999999999</v>
          </cell>
        </row>
        <row r="160">
          <cell r="B160" t="str">
            <v>TXOP.VLP</v>
          </cell>
          <cell r="C160" t="str">
            <v>C</v>
          </cell>
          <cell r="D160" t="str">
            <v>&lt;PE&gt;</v>
          </cell>
          <cell r="E160">
            <v>-78.819999999999993</v>
          </cell>
          <cell r="F160">
            <v>-78.007000000000005</v>
          </cell>
          <cell r="G160">
            <v>-82.870999999999995</v>
          </cell>
          <cell r="H160">
            <v>-146.05011999999999</v>
          </cell>
          <cell r="I160">
            <v>-88.169993000000005</v>
          </cell>
          <cell r="J160">
            <v>-126.97923299999999</v>
          </cell>
          <cell r="K160">
            <v>-123.279529</v>
          </cell>
          <cell r="L160">
            <v>-160.91489999999999</v>
          </cell>
        </row>
        <row r="161">
          <cell r="B161" t="str">
            <v>INTOACT</v>
          </cell>
          <cell r="C161" t="str">
            <v>C</v>
          </cell>
          <cell r="D161" t="str">
            <v>&lt;PE&gt;</v>
          </cell>
          <cell r="E161">
            <v>-2.1009999999999991</v>
          </cell>
          <cell r="F161">
            <v>-0.63300000000000267</v>
          </cell>
          <cell r="G161">
            <v>0.20300000000000118</v>
          </cell>
          <cell r="H161">
            <v>0.14008399999999988</v>
          </cell>
          <cell r="I161">
            <v>-4.7733279999999993</v>
          </cell>
          <cell r="J161">
            <v>-15.771388</v>
          </cell>
          <cell r="K161">
            <v>-17.29252</v>
          </cell>
          <cell r="L161">
            <v>-19.467479000000001</v>
          </cell>
        </row>
        <row r="162">
          <cell r="B162" t="str">
            <v>FXMONCF</v>
          </cell>
          <cell r="D162" t="str">
            <v>&lt;PE&gt;</v>
          </cell>
          <cell r="E162">
            <v>0.82299999999999995</v>
          </cell>
          <cell r="F162">
            <v>-0.153</v>
          </cell>
          <cell r="G162">
            <v>2.1000000000000001E-2</v>
          </cell>
          <cell r="H162">
            <v>-0.119287</v>
          </cell>
          <cell r="I162">
            <v>-0.11142199999999999</v>
          </cell>
          <cell r="J162">
            <v>0.59070100000000003</v>
          </cell>
          <cell r="K162">
            <v>-8.1204999999999999E-2</v>
          </cell>
          <cell r="L162">
            <v>0.36376599999999998</v>
          </cell>
        </row>
        <row r="163">
          <cell r="B163" t="str">
            <v>INFLRESCF</v>
          </cell>
          <cell r="D163" t="str">
            <v>&lt;PE&gt;</v>
          </cell>
          <cell r="E163" t="str">
            <v>@NA</v>
          </cell>
          <cell r="F163" t="str">
            <v>@NA</v>
          </cell>
          <cell r="G163" t="str">
            <v>@NA</v>
          </cell>
          <cell r="H163" t="str">
            <v>@NA</v>
          </cell>
          <cell r="I163" t="str">
            <v>@NA</v>
          </cell>
          <cell r="J163" t="str">
            <v>@NA</v>
          </cell>
          <cell r="K163" t="str">
            <v>@NA</v>
          </cell>
          <cell r="L163" t="str">
            <v>@NA</v>
          </cell>
        </row>
        <row r="164">
          <cell r="B164" t="str">
            <v>AFUDCEQC</v>
          </cell>
          <cell r="C164" t="str">
            <v>N</v>
          </cell>
          <cell r="D164" t="str">
            <v>&lt;PE&gt;</v>
          </cell>
          <cell r="E164" t="str">
            <v>@NA</v>
          </cell>
          <cell r="F164" t="str">
            <v>@NA</v>
          </cell>
          <cell r="G164" t="str">
            <v>@NA</v>
          </cell>
          <cell r="H164" t="str">
            <v>@NA</v>
          </cell>
          <cell r="I164" t="str">
            <v>@NA</v>
          </cell>
          <cell r="J164" t="str">
            <v>@NA</v>
          </cell>
          <cell r="K164" t="str">
            <v>@NA</v>
          </cell>
          <cell r="L164" t="str">
            <v>@NA</v>
          </cell>
        </row>
        <row r="165">
          <cell r="B165" t="str">
            <v>FOPO.VLP</v>
          </cell>
          <cell r="D165" t="str">
            <v>&lt;PE&gt;</v>
          </cell>
          <cell r="E165">
            <v>-8.673</v>
          </cell>
          <cell r="F165">
            <v>-12.068999999999999</v>
          </cell>
          <cell r="G165">
            <v>-13.116</v>
          </cell>
          <cell r="H165">
            <v>-34.106140000000003</v>
          </cell>
          <cell r="I165">
            <v>-25.617725</v>
          </cell>
          <cell r="J165">
            <v>-44.314011999999998</v>
          </cell>
          <cell r="K165">
            <v>-45.421171999999999</v>
          </cell>
          <cell r="L165">
            <v>-54.848602999999997</v>
          </cell>
        </row>
        <row r="166">
          <cell r="B166" t="str">
            <v>RECCH</v>
          </cell>
          <cell r="D166" t="str">
            <v>&lt;PE&gt;</v>
          </cell>
          <cell r="E166">
            <v>-80.823999999999998</v>
          </cell>
          <cell r="F166">
            <v>-27.015000000000001</v>
          </cell>
          <cell r="G166">
            <v>10.66</v>
          </cell>
          <cell r="H166">
            <v>-95.669027999999997</v>
          </cell>
          <cell r="I166">
            <v>-161.440845</v>
          </cell>
          <cell r="J166">
            <v>-80.533449000000005</v>
          </cell>
          <cell r="K166">
            <v>-265.24788100000001</v>
          </cell>
          <cell r="L166">
            <v>110.261347</v>
          </cell>
        </row>
        <row r="167">
          <cell r="B167" t="str">
            <v>INVCH</v>
          </cell>
          <cell r="D167" t="str">
            <v>&lt;PE&gt;</v>
          </cell>
          <cell r="E167">
            <v>5.0179999999999998</v>
          </cell>
          <cell r="F167">
            <v>-14.881</v>
          </cell>
          <cell r="G167">
            <v>7.9539999999999997</v>
          </cell>
          <cell r="H167">
            <v>0.88239599999999996</v>
          </cell>
          <cell r="I167">
            <v>-3.1571359999999999</v>
          </cell>
          <cell r="J167">
            <v>-39.037497999999999</v>
          </cell>
          <cell r="K167">
            <v>-11.421258</v>
          </cell>
          <cell r="L167">
            <v>-7.4676020000000003</v>
          </cell>
        </row>
        <row r="168">
          <cell r="B168" t="str">
            <v>APCH</v>
          </cell>
          <cell r="C168" t="str">
            <v>C</v>
          </cell>
          <cell r="D168" t="str">
            <v>&lt;PE&gt;</v>
          </cell>
          <cell r="E168">
            <v>54.177</v>
          </cell>
          <cell r="F168">
            <v>10.624000000000001</v>
          </cell>
          <cell r="G168">
            <v>-16.736999999999998</v>
          </cell>
          <cell r="H168">
            <v>26.451260000000001</v>
          </cell>
          <cell r="I168">
            <v>81.828468999999998</v>
          </cell>
          <cell r="J168">
            <v>-10.339524000000001</v>
          </cell>
          <cell r="K168">
            <v>61.851199999999999</v>
          </cell>
          <cell r="L168">
            <v>2.3233990000000002</v>
          </cell>
        </row>
        <row r="169">
          <cell r="B169" t="str">
            <v>ACCLI</v>
          </cell>
          <cell r="C169" t="str">
            <v>C</v>
          </cell>
          <cell r="D169" t="str">
            <v>&lt;PE&gt;</v>
          </cell>
          <cell r="E169" t="str">
            <v>@NA</v>
          </cell>
          <cell r="F169" t="str">
            <v>@NA</v>
          </cell>
          <cell r="G169" t="str">
            <v>@NA</v>
          </cell>
          <cell r="H169" t="str">
            <v>@NA</v>
          </cell>
          <cell r="I169" t="str">
            <v>@NA</v>
          </cell>
          <cell r="J169" t="str">
            <v>@NA</v>
          </cell>
          <cell r="K169" t="str">
            <v>@NA</v>
          </cell>
          <cell r="L169" t="str">
            <v>@NA</v>
          </cell>
        </row>
        <row r="170">
          <cell r="B170" t="str">
            <v>APALCH</v>
          </cell>
          <cell r="C170" t="str">
            <v>C</v>
          </cell>
          <cell r="D170" t="str">
            <v>&lt;PE&gt;</v>
          </cell>
          <cell r="E170" t="str">
            <v>@NA</v>
          </cell>
          <cell r="F170" t="str">
            <v>@NA</v>
          </cell>
          <cell r="G170" t="str">
            <v>@NA</v>
          </cell>
          <cell r="H170" t="str">
            <v>@NA</v>
          </cell>
          <cell r="I170" t="str">
            <v>@NA</v>
          </cell>
          <cell r="J170" t="str">
            <v>@NA</v>
          </cell>
          <cell r="K170" t="str">
            <v>@NA</v>
          </cell>
          <cell r="L170" t="str">
            <v>@NA</v>
          </cell>
        </row>
        <row r="171">
          <cell r="B171" t="str">
            <v>TXACH</v>
          </cell>
          <cell r="D171" t="str">
            <v>&lt;PE&gt;</v>
          </cell>
          <cell r="E171" t="str">
            <v>@NA</v>
          </cell>
          <cell r="F171" t="str">
            <v>@NA</v>
          </cell>
          <cell r="G171" t="str">
            <v>@NA</v>
          </cell>
          <cell r="H171" t="str">
            <v>@NA</v>
          </cell>
          <cell r="I171" t="str">
            <v>@NA</v>
          </cell>
          <cell r="J171" t="str">
            <v>@NA</v>
          </cell>
          <cell r="K171" t="str">
            <v>@NA</v>
          </cell>
          <cell r="L171" t="str">
            <v>@NA</v>
          </cell>
        </row>
        <row r="172">
          <cell r="B172" t="str">
            <v>CUSTADV</v>
          </cell>
          <cell r="C172" t="str">
            <v>C</v>
          </cell>
          <cell r="D172" t="str">
            <v>&lt;PE&gt;</v>
          </cell>
          <cell r="E172" t="str">
            <v>@NA</v>
          </cell>
          <cell r="F172" t="str">
            <v>@NA</v>
          </cell>
          <cell r="G172" t="str">
            <v>@NA</v>
          </cell>
          <cell r="H172" t="str">
            <v>@NA</v>
          </cell>
          <cell r="I172" t="str">
            <v>@NA</v>
          </cell>
          <cell r="J172" t="str">
            <v>@NA</v>
          </cell>
          <cell r="K172" t="str">
            <v>@NA</v>
          </cell>
          <cell r="L172" t="str">
            <v>@NA</v>
          </cell>
        </row>
        <row r="173">
          <cell r="B173" t="str">
            <v>AOLOCH</v>
          </cell>
          <cell r="D173" t="str">
            <v>&lt;PE&gt;</v>
          </cell>
          <cell r="E173" t="str">
            <v>@NA</v>
          </cell>
          <cell r="F173" t="str">
            <v>@NA</v>
          </cell>
          <cell r="G173" t="str">
            <v>@NA</v>
          </cell>
          <cell r="H173" t="str">
            <v>@NA</v>
          </cell>
          <cell r="I173" t="str">
            <v>@NA</v>
          </cell>
          <cell r="J173" t="str">
            <v>@NA</v>
          </cell>
          <cell r="K173" t="str">
            <v>@NA</v>
          </cell>
          <cell r="L173" t="str">
            <v>@NA</v>
          </cell>
        </row>
        <row r="174">
          <cell r="E174">
            <v>-21.628999999999998</v>
          </cell>
          <cell r="F174">
            <v>-31.271999999999998</v>
          </cell>
          <cell r="G174">
            <v>1.8770000000000024</v>
          </cell>
          <cell r="H174">
            <v>-68.335371999999992</v>
          </cell>
          <cell r="I174">
            <v>-82.769512000000006</v>
          </cell>
          <cell r="J174">
            <v>-129.910471</v>
          </cell>
          <cell r="K174">
            <v>-214.81793900000002</v>
          </cell>
          <cell r="L174">
            <v>105.117144</v>
          </cell>
        </row>
        <row r="175">
          <cell r="B175" t="str">
            <v>OANCF.VLP</v>
          </cell>
          <cell r="D175" t="str">
            <v>&lt;PE&gt;</v>
          </cell>
          <cell r="E175">
            <v>453.38299999999998</v>
          </cell>
          <cell r="F175">
            <v>493.88099999999997</v>
          </cell>
          <cell r="G175">
            <v>508.06299999999999</v>
          </cell>
          <cell r="H175">
            <v>496.17868499999997</v>
          </cell>
          <cell r="I175">
            <v>649.84774500000003</v>
          </cell>
          <cell r="J175">
            <v>588.01489700000002</v>
          </cell>
          <cell r="K175">
            <v>629.31833500000005</v>
          </cell>
          <cell r="L175">
            <v>830.72803599999997</v>
          </cell>
        </row>
        <row r="176">
          <cell r="E176">
            <v>0</v>
          </cell>
          <cell r="F176">
            <v>0</v>
          </cell>
          <cell r="G176">
            <v>2.0000000000038654E-2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8">
          <cell r="B178" t="str">
            <v>CAPX</v>
          </cell>
          <cell r="D178" t="str">
            <v>&lt;PE&gt;</v>
          </cell>
          <cell r="E178">
            <v>404.14400000000001</v>
          </cell>
          <cell r="F178">
            <v>118.804</v>
          </cell>
          <cell r="G178">
            <v>168.50399999999999</v>
          </cell>
          <cell r="H178">
            <v>174.04563400000001</v>
          </cell>
          <cell r="I178">
            <v>142.05037999999999</v>
          </cell>
          <cell r="J178">
            <v>221.14131699999999</v>
          </cell>
          <cell r="K178">
            <v>182.25976600000001</v>
          </cell>
          <cell r="L178">
            <v>85.240459999999999</v>
          </cell>
        </row>
        <row r="179">
          <cell r="B179" t="str">
            <v>IVCH</v>
          </cell>
          <cell r="D179" t="str">
            <v>&lt;PE&gt;</v>
          </cell>
          <cell r="E179">
            <v>23.902000000000001</v>
          </cell>
          <cell r="F179">
            <v>27.041</v>
          </cell>
          <cell r="G179">
            <v>39.972000000000001</v>
          </cell>
          <cell r="H179">
            <v>11.267530000000001</v>
          </cell>
          <cell r="I179" t="str">
            <v>@NA</v>
          </cell>
          <cell r="J179" t="str">
            <v>@NA</v>
          </cell>
          <cell r="K179" t="str">
            <v>@NA</v>
          </cell>
          <cell r="L179">
            <v>0</v>
          </cell>
        </row>
        <row r="180">
          <cell r="B180" t="str">
            <v>SIV</v>
          </cell>
          <cell r="D180" t="str">
            <v>&lt;PE&gt;</v>
          </cell>
          <cell r="E180">
            <v>0</v>
          </cell>
          <cell r="F180" t="str">
            <v>@NA</v>
          </cell>
          <cell r="G180" t="str">
            <v>@NA</v>
          </cell>
          <cell r="H180" t="str">
            <v>@NA</v>
          </cell>
          <cell r="I180" t="str">
            <v>@NA</v>
          </cell>
          <cell r="J180" t="str">
            <v>@NA</v>
          </cell>
          <cell r="K180" t="str">
            <v>@NA</v>
          </cell>
          <cell r="L180" t="str">
            <v>@NA</v>
          </cell>
        </row>
        <row r="181">
          <cell r="B181" t="str">
            <v>IVSTCH</v>
          </cell>
          <cell r="D181" t="str">
            <v>&lt;PE&gt;</v>
          </cell>
          <cell r="E181" t="str">
            <v>@NA</v>
          </cell>
          <cell r="F181" t="str">
            <v>@NA</v>
          </cell>
          <cell r="G181" t="str">
            <v>@NA</v>
          </cell>
          <cell r="H181" t="str">
            <v>@NA</v>
          </cell>
          <cell r="I181" t="str">
            <v>@NA</v>
          </cell>
          <cell r="J181" t="str">
            <v>@NA</v>
          </cell>
          <cell r="K181" t="str">
            <v>@NA</v>
          </cell>
          <cell r="L181" t="str">
            <v>@NA</v>
          </cell>
        </row>
        <row r="182">
          <cell r="B182" t="str">
            <v>PSFIX</v>
          </cell>
          <cell r="C182" t="str">
            <v>C</v>
          </cell>
          <cell r="D182" t="str">
            <v>&lt;PE&gt;</v>
          </cell>
          <cell r="E182">
            <v>0.35499999999999998</v>
          </cell>
          <cell r="F182">
            <v>0.71599999999999997</v>
          </cell>
          <cell r="G182">
            <v>0.112</v>
          </cell>
          <cell r="H182">
            <v>0.13527500000000001</v>
          </cell>
          <cell r="I182">
            <v>6.0000000000000002E-6</v>
          </cell>
          <cell r="J182">
            <v>0.29186800000000002</v>
          </cell>
          <cell r="K182" t="str">
            <v>@NA</v>
          </cell>
          <cell r="L182">
            <v>0.28088000000000002</v>
          </cell>
        </row>
        <row r="183">
          <cell r="B183" t="str">
            <v>INTANP</v>
          </cell>
          <cell r="D183" t="str">
            <v>&lt;PE&gt;</v>
          </cell>
          <cell r="E183" t="str">
            <v>@NA</v>
          </cell>
          <cell r="F183" t="str">
            <v>@NA</v>
          </cell>
          <cell r="G183" t="str">
            <v>@NA</v>
          </cell>
          <cell r="H183" t="str">
            <v>@NA</v>
          </cell>
          <cell r="I183" t="str">
            <v>@NA</v>
          </cell>
          <cell r="J183">
            <v>0</v>
          </cell>
          <cell r="K183" t="str">
            <v>@NA</v>
          </cell>
          <cell r="L183" t="str">
            <v>@NA</v>
          </cell>
        </row>
        <row r="184">
          <cell r="B184" t="str">
            <v>ATOCH</v>
          </cell>
          <cell r="C184" t="str">
            <v>C</v>
          </cell>
          <cell r="D184" t="str">
            <v>&lt;PE&gt;</v>
          </cell>
          <cell r="E184" t="str">
            <v>@NA</v>
          </cell>
          <cell r="F184" t="str">
            <v>@NA</v>
          </cell>
          <cell r="G184" t="str">
            <v>@NA</v>
          </cell>
          <cell r="H184" t="str">
            <v>@NA</v>
          </cell>
          <cell r="I184" t="str">
            <v>@NA</v>
          </cell>
          <cell r="J184" t="str">
            <v>@NA</v>
          </cell>
          <cell r="K184" t="str">
            <v>@NA</v>
          </cell>
          <cell r="L184" t="str">
            <v>@NA</v>
          </cell>
        </row>
        <row r="185">
          <cell r="B185" t="str">
            <v>AQC</v>
          </cell>
          <cell r="D185" t="str">
            <v>&lt;PE&gt;</v>
          </cell>
          <cell r="E185" t="str">
            <v>@NA</v>
          </cell>
          <cell r="F185" t="str">
            <v>@NA</v>
          </cell>
          <cell r="G185" t="str">
            <v>@NA</v>
          </cell>
          <cell r="H185" t="str">
            <v>@NA</v>
          </cell>
          <cell r="I185" t="str">
            <v>@NA</v>
          </cell>
          <cell r="J185" t="str">
            <v>@NA</v>
          </cell>
          <cell r="K185" t="str">
            <v>@NA</v>
          </cell>
          <cell r="L185" t="str">
            <v>@NA</v>
          </cell>
        </row>
        <row r="186">
          <cell r="B186" t="str">
            <v>INTIACT</v>
          </cell>
          <cell r="C186" t="str">
            <v>C</v>
          </cell>
          <cell r="D186" t="str">
            <v>&lt;PE&gt;</v>
          </cell>
          <cell r="E186" t="str">
            <v>@NA</v>
          </cell>
          <cell r="F186" t="str">
            <v>@NA</v>
          </cell>
          <cell r="G186" t="str">
            <v>@NA</v>
          </cell>
          <cell r="H186" t="str">
            <v>@NA</v>
          </cell>
          <cell r="I186" t="str">
            <v>@NA</v>
          </cell>
          <cell r="J186" t="str">
            <v>@NA</v>
          </cell>
          <cell r="K186" t="str">
            <v>@NA</v>
          </cell>
          <cell r="L186" t="str">
            <v>@NA</v>
          </cell>
        </row>
        <row r="187">
          <cell r="B187" t="str">
            <v>DECOMCOST</v>
          </cell>
          <cell r="C187" t="str">
            <v>N</v>
          </cell>
          <cell r="D187" t="str">
            <v>&lt;PE&gt;</v>
          </cell>
          <cell r="E187" t="str">
            <v>@NA</v>
          </cell>
          <cell r="F187" t="str">
            <v>@NA</v>
          </cell>
          <cell r="G187" t="str">
            <v>@NA</v>
          </cell>
          <cell r="H187" t="str">
            <v>@NA</v>
          </cell>
          <cell r="I187" t="str">
            <v>@NA</v>
          </cell>
          <cell r="J187" t="str">
            <v>@NA</v>
          </cell>
          <cell r="K187" t="str">
            <v>@NA</v>
          </cell>
          <cell r="L187" t="str">
            <v>@NA</v>
          </cell>
        </row>
        <row r="188">
          <cell r="B188" t="str">
            <v>IVACO</v>
          </cell>
          <cell r="D188" t="str">
            <v>&lt;PE&gt;</v>
          </cell>
          <cell r="E188" t="str">
            <v>@NA</v>
          </cell>
          <cell r="F188" t="str">
            <v>@NA</v>
          </cell>
          <cell r="G188" t="str">
            <v>@NA</v>
          </cell>
          <cell r="H188" t="str">
            <v>@NA</v>
          </cell>
          <cell r="I188">
            <v>14.116344</v>
          </cell>
          <cell r="J188">
            <v>57.108027999999997</v>
          </cell>
          <cell r="K188">
            <v>126.06979699999999</v>
          </cell>
          <cell r="L188">
            <v>12.761355</v>
          </cell>
        </row>
        <row r="189">
          <cell r="B189" t="str">
            <v>IVNCF</v>
          </cell>
          <cell r="D189" t="str">
            <v>&lt;PE&gt;</v>
          </cell>
          <cell r="E189">
            <v>-427.69099999999997</v>
          </cell>
          <cell r="F189">
            <v>-145.12899999999999</v>
          </cell>
          <cell r="G189">
            <v>-208.364</v>
          </cell>
          <cell r="H189">
            <v>-185.17788899999999</v>
          </cell>
          <cell r="I189">
            <v>-127.93403000000001</v>
          </cell>
          <cell r="J189">
            <v>-163.741421</v>
          </cell>
          <cell r="K189">
            <v>-56.189968999999998</v>
          </cell>
          <cell r="L189">
            <v>-72.198224999999994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-2.8421709430404007E-14</v>
          </cell>
          <cell r="J190">
            <v>0</v>
          </cell>
          <cell r="K190">
            <v>2.1316282072803006E-14</v>
          </cell>
          <cell r="L190">
            <v>1.4210854715202004E-14</v>
          </cell>
        </row>
        <row r="192">
          <cell r="B192" t="str">
            <v>SSTK</v>
          </cell>
          <cell r="D192" t="str">
            <v>&lt;PE&gt;</v>
          </cell>
          <cell r="E192" t="str">
            <v>@NA</v>
          </cell>
          <cell r="F192" t="str">
            <v>@NA</v>
          </cell>
          <cell r="G192" t="str">
            <v>@NA</v>
          </cell>
          <cell r="H192" t="str">
            <v>@NA</v>
          </cell>
          <cell r="I192" t="str">
            <v>@NA</v>
          </cell>
          <cell r="J192" t="str">
            <v>@NA</v>
          </cell>
          <cell r="K192" t="str">
            <v>@NA</v>
          </cell>
          <cell r="L192" t="str">
            <v>@NA</v>
          </cell>
        </row>
        <row r="193">
          <cell r="B193" t="str">
            <v>PRSTKC</v>
          </cell>
          <cell r="D193" t="str">
            <v>&lt;PE&gt;</v>
          </cell>
          <cell r="E193" t="str">
            <v>@NA</v>
          </cell>
          <cell r="F193" t="str">
            <v>@NA</v>
          </cell>
          <cell r="G193" t="str">
            <v>@NA</v>
          </cell>
          <cell r="H193" t="str">
            <v>@NA</v>
          </cell>
          <cell r="I193" t="str">
            <v>@NA</v>
          </cell>
          <cell r="J193" t="str">
            <v>@NA</v>
          </cell>
          <cell r="K193" t="str">
            <v>@NA</v>
          </cell>
          <cell r="L193" t="str">
            <v>@NA</v>
          </cell>
        </row>
        <row r="194">
          <cell r="B194" t="str">
            <v>PURTSHR</v>
          </cell>
          <cell r="C194" t="str">
            <v>E</v>
          </cell>
          <cell r="D194" t="str">
            <v>&lt;PE&gt;</v>
          </cell>
          <cell r="E194" t="str">
            <v>@NA</v>
          </cell>
          <cell r="F194" t="str">
            <v>@NA</v>
          </cell>
          <cell r="G194" t="str">
            <v>@NA</v>
          </cell>
          <cell r="H194" t="str">
            <v>@NA</v>
          </cell>
          <cell r="I194" t="str">
            <v>@NA</v>
          </cell>
          <cell r="J194" t="str">
            <v>@NA</v>
          </cell>
          <cell r="K194" t="str">
            <v>@NA</v>
          </cell>
          <cell r="L194" t="str">
            <v>@NA</v>
          </cell>
        </row>
        <row r="195">
          <cell r="B195" t="str">
            <v>DV</v>
          </cell>
          <cell r="D195" t="str">
            <v>&lt;PE&gt;</v>
          </cell>
          <cell r="E195">
            <v>152.83099999999999</v>
          </cell>
          <cell r="F195">
            <v>335.21899999999999</v>
          </cell>
          <cell r="G195">
            <v>350.1</v>
          </cell>
          <cell r="H195">
            <v>253.386244</v>
          </cell>
          <cell r="I195">
            <v>207.307266</v>
          </cell>
          <cell r="J195">
            <v>257.34369800000002</v>
          </cell>
          <cell r="K195">
            <v>324.63291199999998</v>
          </cell>
          <cell r="L195">
            <v>715.18030599999997</v>
          </cell>
        </row>
        <row r="196">
          <cell r="B196" t="str">
            <v>DVMI</v>
          </cell>
          <cell r="C196" t="str">
            <v>C</v>
          </cell>
          <cell r="D196" t="str">
            <v>&lt;PE&gt;</v>
          </cell>
          <cell r="E196" t="str">
            <v>@NA</v>
          </cell>
          <cell r="F196" t="str">
            <v>@NA</v>
          </cell>
          <cell r="G196" t="str">
            <v>@NA</v>
          </cell>
          <cell r="H196" t="str">
            <v>@NA</v>
          </cell>
          <cell r="I196" t="str">
            <v>@NA</v>
          </cell>
          <cell r="J196" t="str">
            <v>@NA</v>
          </cell>
          <cell r="K196" t="str">
            <v>@NA</v>
          </cell>
          <cell r="L196" t="str">
            <v>@NA</v>
          </cell>
        </row>
        <row r="197">
          <cell r="B197" t="str">
            <v>DLTIS</v>
          </cell>
          <cell r="C197" t="str">
            <v>C</v>
          </cell>
          <cell r="D197" t="str">
            <v>&lt;PE&gt;</v>
          </cell>
          <cell r="E197">
            <v>75.5</v>
          </cell>
          <cell r="F197">
            <v>44.5</v>
          </cell>
          <cell r="G197" t="str">
            <v>@NA</v>
          </cell>
          <cell r="H197" t="str">
            <v>@NA</v>
          </cell>
          <cell r="I197" t="str">
            <v>@NA</v>
          </cell>
          <cell r="J197" t="str">
            <v>@NA</v>
          </cell>
          <cell r="K197" t="str">
            <v>@NA</v>
          </cell>
          <cell r="L197">
            <v>69.895499999999998</v>
          </cell>
        </row>
        <row r="198">
          <cell r="B198" t="str">
            <v>DLTR</v>
          </cell>
          <cell r="C198" t="str">
            <v>C</v>
          </cell>
          <cell r="D198" t="str">
            <v>&lt;PE&gt;</v>
          </cell>
          <cell r="E198">
            <v>28.619</v>
          </cell>
          <cell r="F198">
            <v>47.670999999999999</v>
          </cell>
          <cell r="G198">
            <v>42.412999999999997</v>
          </cell>
          <cell r="H198">
            <v>24</v>
          </cell>
          <cell r="I198">
            <v>24</v>
          </cell>
          <cell r="J198">
            <v>24</v>
          </cell>
          <cell r="K198" t="str">
            <v>@NA</v>
          </cell>
          <cell r="L198" t="str">
            <v>@NA</v>
          </cell>
        </row>
        <row r="199">
          <cell r="B199" t="str">
            <v>LTDCH</v>
          </cell>
          <cell r="C199" t="str">
            <v>C</v>
          </cell>
          <cell r="D199" t="str">
            <v>&lt;PE&gt;</v>
          </cell>
          <cell r="E199" t="str">
            <v>@NA</v>
          </cell>
          <cell r="F199" t="str">
            <v>@NA</v>
          </cell>
          <cell r="G199" t="str">
            <v>@NA</v>
          </cell>
          <cell r="H199" t="str">
            <v>@NA</v>
          </cell>
          <cell r="I199" t="str">
            <v>@NA</v>
          </cell>
          <cell r="J199" t="str">
            <v>@NA</v>
          </cell>
          <cell r="K199" t="str">
            <v>@NA</v>
          </cell>
          <cell r="L199" t="str">
            <v>@NA</v>
          </cell>
        </row>
        <row r="200">
          <cell r="B200" t="str">
            <v>DLCCH</v>
          </cell>
          <cell r="D200" t="str">
            <v>&lt;PE&gt;</v>
          </cell>
          <cell r="E200" t="str">
            <v>@NA</v>
          </cell>
          <cell r="F200" t="str">
            <v>@NA</v>
          </cell>
          <cell r="G200" t="str">
            <v>@NA</v>
          </cell>
          <cell r="H200" t="str">
            <v>@NA</v>
          </cell>
          <cell r="I200" t="str">
            <v>@NA</v>
          </cell>
          <cell r="J200" t="str">
            <v>@NA</v>
          </cell>
          <cell r="K200" t="str">
            <v>@NA</v>
          </cell>
          <cell r="L200" t="str">
            <v>@NA</v>
          </cell>
        </row>
        <row r="201">
          <cell r="B201" t="str">
            <v>TX</v>
          </cell>
          <cell r="C201" t="str">
            <v>E</v>
          </cell>
          <cell r="D201" t="str">
            <v>&lt;PE&gt;</v>
          </cell>
          <cell r="E201" t="str">
            <v>@NA</v>
          </cell>
          <cell r="F201" t="str">
            <v>@NA</v>
          </cell>
          <cell r="G201" t="str">
            <v>@NA</v>
          </cell>
          <cell r="H201" t="str">
            <v>@NA</v>
          </cell>
          <cell r="I201" t="str">
            <v>@NA</v>
          </cell>
          <cell r="J201" t="str">
            <v>@NA</v>
          </cell>
          <cell r="K201" t="str">
            <v>@NA</v>
          </cell>
          <cell r="L201" t="str">
            <v>@NA</v>
          </cell>
        </row>
        <row r="202">
          <cell r="B202" t="str">
            <v>MISEQ</v>
          </cell>
          <cell r="C202" t="str">
            <v>C</v>
          </cell>
          <cell r="D202" t="str">
            <v>&lt;PE&gt;</v>
          </cell>
          <cell r="E202" t="str">
            <v>@NA</v>
          </cell>
          <cell r="F202" t="str">
            <v>@NA</v>
          </cell>
          <cell r="G202" t="str">
            <v>@NA</v>
          </cell>
          <cell r="H202" t="str">
            <v>@NA</v>
          </cell>
          <cell r="I202" t="str">
            <v>@NA</v>
          </cell>
          <cell r="J202" t="str">
            <v>@NA</v>
          </cell>
          <cell r="K202" t="str">
            <v>@NA</v>
          </cell>
          <cell r="L202" t="str">
            <v>@NA</v>
          </cell>
        </row>
        <row r="203">
          <cell r="B203" t="str">
            <v>INTFACT</v>
          </cell>
          <cell r="C203" t="str">
            <v>C</v>
          </cell>
          <cell r="D203" t="str">
            <v>&lt;PE&gt;</v>
          </cell>
          <cell r="E203" t="str">
            <v>@NA</v>
          </cell>
          <cell r="F203" t="str">
            <v>@NA</v>
          </cell>
          <cell r="G203" t="str">
            <v>@NA</v>
          </cell>
          <cell r="H203" t="str">
            <v>@NA</v>
          </cell>
          <cell r="I203" t="str">
            <v>@NA</v>
          </cell>
          <cell r="J203" t="str">
            <v>@NA</v>
          </cell>
          <cell r="K203" t="str">
            <v>@NA</v>
          </cell>
          <cell r="L203" t="str">
            <v>@NA</v>
          </cell>
        </row>
        <row r="204">
          <cell r="B204" t="str">
            <v>TXBCOF</v>
          </cell>
          <cell r="D204" t="str">
            <v>&lt;PE&gt;</v>
          </cell>
          <cell r="E204" t="str">
            <v>@NA</v>
          </cell>
          <cell r="F204" t="str">
            <v>@NA</v>
          </cell>
          <cell r="G204" t="str">
            <v>@NA</v>
          </cell>
          <cell r="H204" t="str">
            <v>@NA</v>
          </cell>
          <cell r="I204" t="str">
            <v>@NA</v>
          </cell>
          <cell r="J204" t="str">
            <v>@NA</v>
          </cell>
          <cell r="K204" t="str">
            <v>@NA</v>
          </cell>
          <cell r="L204" t="str">
            <v>@NA</v>
          </cell>
        </row>
        <row r="205">
          <cell r="B205" t="str">
            <v>FIAO</v>
          </cell>
          <cell r="D205" t="str">
            <v>&lt;PE&gt;</v>
          </cell>
          <cell r="E205">
            <v>81.248000000000005</v>
          </cell>
          <cell r="F205">
            <v>58.488</v>
          </cell>
          <cell r="G205">
            <v>5.1139999999999999</v>
          </cell>
          <cell r="H205">
            <v>55.009061000000003</v>
          </cell>
          <cell r="I205" t="str">
            <v>@NA</v>
          </cell>
          <cell r="J205" t="str">
            <v>@NA</v>
          </cell>
          <cell r="K205" t="str">
            <v>@NA</v>
          </cell>
          <cell r="L205" t="str">
            <v>@NA</v>
          </cell>
        </row>
        <row r="206">
          <cell r="B206" t="str">
            <v>FINCF</v>
          </cell>
          <cell r="D206" t="str">
            <v>&lt;PE&gt;</v>
          </cell>
          <cell r="E206">
            <v>-24.746999999999986</v>
          </cell>
          <cell r="F206">
            <v>-279.90199999999999</v>
          </cell>
          <cell r="G206">
            <v>-387.4</v>
          </cell>
          <cell r="H206">
            <v>-222.377183</v>
          </cell>
          <cell r="I206">
            <v>-231.307266</v>
          </cell>
          <cell r="J206">
            <v>-281.34369800000002</v>
          </cell>
          <cell r="K206">
            <v>-324.63291199999998</v>
          </cell>
          <cell r="L206">
            <v>-645.284806</v>
          </cell>
        </row>
        <row r="207">
          <cell r="E207">
            <v>-4.5000000000001705E-2</v>
          </cell>
          <cell r="F207">
            <v>0</v>
          </cell>
          <cell r="G207">
            <v>-9.9999999991950972E-4</v>
          </cell>
          <cell r="H207">
            <v>2.8421709430404007E-14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</row>
        <row r="208">
          <cell r="B208" t="str">
            <v>EXRE</v>
          </cell>
          <cell r="D208" t="str">
            <v>&lt;PE&gt;</v>
          </cell>
          <cell r="E208" t="str">
            <v>@NA</v>
          </cell>
          <cell r="F208" t="str">
            <v>@NA</v>
          </cell>
          <cell r="G208" t="str">
            <v>@NA</v>
          </cell>
          <cell r="H208" t="str">
            <v>@NA</v>
          </cell>
          <cell r="I208" t="str">
            <v>@NA</v>
          </cell>
          <cell r="J208" t="str">
            <v>@NA</v>
          </cell>
          <cell r="K208" t="str">
            <v>@NA</v>
          </cell>
          <cell r="L208" t="str">
            <v>@NA</v>
          </cell>
        </row>
        <row r="209">
          <cell r="B209" t="str">
            <v>XIDOC</v>
          </cell>
          <cell r="D209" t="str">
            <v>&lt;PE&gt;</v>
          </cell>
          <cell r="E209" t="str">
            <v>@NA</v>
          </cell>
          <cell r="F209" t="str">
            <v>@NA</v>
          </cell>
          <cell r="G209" t="str">
            <v>@NA</v>
          </cell>
          <cell r="H209" t="str">
            <v>@NA</v>
          </cell>
          <cell r="I209" t="str">
            <v>@NA</v>
          </cell>
          <cell r="J209" t="str">
            <v>@NA</v>
          </cell>
          <cell r="K209" t="str">
            <v>@NA</v>
          </cell>
          <cell r="L209" t="str">
            <v>@NA</v>
          </cell>
        </row>
        <row r="210">
          <cell r="B210" t="str">
            <v>CFLAOTH</v>
          </cell>
          <cell r="C210" t="str">
            <v>E</v>
          </cell>
          <cell r="D210" t="str">
            <v>&lt;PE&gt;</v>
          </cell>
          <cell r="E210" t="str">
            <v>@NA</v>
          </cell>
          <cell r="F210" t="str">
            <v>@NA</v>
          </cell>
          <cell r="G210" t="str">
            <v>@NA</v>
          </cell>
          <cell r="H210" t="str">
            <v>@NA</v>
          </cell>
          <cell r="I210" t="str">
            <v>@NA</v>
          </cell>
          <cell r="J210" t="str">
            <v>@NA</v>
          </cell>
          <cell r="K210" t="str">
            <v>@NA</v>
          </cell>
          <cell r="L210" t="str">
            <v>@NA</v>
          </cell>
        </row>
        <row r="211">
          <cell r="B211" t="str">
            <v>CHECH</v>
          </cell>
          <cell r="D211" t="str">
            <v>&lt;PE&gt;</v>
          </cell>
          <cell r="E211">
            <v>0.94499999999999995</v>
          </cell>
          <cell r="F211">
            <v>68.849999999999994</v>
          </cell>
          <cell r="G211">
            <v>-87.721999999999994</v>
          </cell>
          <cell r="H211">
            <v>88.623613000000006</v>
          </cell>
          <cell r="I211">
            <v>290.606449</v>
          </cell>
          <cell r="J211">
            <v>142.929778</v>
          </cell>
          <cell r="K211">
            <v>248.495454</v>
          </cell>
          <cell r="L211">
            <v>113.24500500000001</v>
          </cell>
        </row>
        <row r="212">
          <cell r="E212">
            <v>-2.1649348980190553E-14</v>
          </cell>
          <cell r="F212">
            <v>2.8421709430404007E-14</v>
          </cell>
          <cell r="G212">
            <v>-2.0999999999972374E-2</v>
          </cell>
          <cell r="H212">
            <v>2.8421709430404007E-14</v>
          </cell>
          <cell r="I212">
            <v>0</v>
          </cell>
          <cell r="J212">
            <v>0</v>
          </cell>
          <cell r="K212">
            <v>-5.6843418860808015E-14</v>
          </cell>
          <cell r="L212">
            <v>1.4210854715202004E-14</v>
          </cell>
        </row>
        <row r="214">
          <cell r="B214" t="str">
            <v>WCLF</v>
          </cell>
          <cell r="D214" t="str">
            <v>&lt;PE&gt;</v>
          </cell>
          <cell r="E214" t="str">
            <v>@NA</v>
          </cell>
          <cell r="F214" t="str">
            <v>@NA</v>
          </cell>
          <cell r="G214" t="str">
            <v>@NA</v>
          </cell>
          <cell r="H214" t="str">
            <v>@NA</v>
          </cell>
          <cell r="I214" t="str">
            <v>@NA</v>
          </cell>
          <cell r="J214" t="str">
            <v>@NA</v>
          </cell>
          <cell r="K214" t="str">
            <v>@NA</v>
          </cell>
          <cell r="L214" t="str">
            <v>@NA</v>
          </cell>
        </row>
        <row r="215">
          <cell r="B215" t="str">
            <v>WCTX</v>
          </cell>
          <cell r="D215" t="str">
            <v>&lt;PE&gt;</v>
          </cell>
          <cell r="E215" t="str">
            <v>@NA</v>
          </cell>
          <cell r="F215" t="str">
            <v>@NA</v>
          </cell>
          <cell r="G215" t="str">
            <v>@NA</v>
          </cell>
          <cell r="H215" t="str">
            <v>@NA</v>
          </cell>
          <cell r="I215" t="str">
            <v>@NA</v>
          </cell>
          <cell r="J215" t="str">
            <v>@NA</v>
          </cell>
          <cell r="K215" t="str">
            <v>@NA</v>
          </cell>
          <cell r="L215" t="str">
            <v>@NA</v>
          </cell>
        </row>
        <row r="216">
          <cell r="B216" t="str">
            <v>WCDER</v>
          </cell>
          <cell r="D216" t="str">
            <v>&lt;PE&gt;</v>
          </cell>
          <cell r="E216" t="str">
            <v>@NA</v>
          </cell>
          <cell r="F216" t="str">
            <v>@NA</v>
          </cell>
          <cell r="G216" t="str">
            <v>@NA</v>
          </cell>
          <cell r="H216" t="str">
            <v>@NA</v>
          </cell>
          <cell r="I216" t="str">
            <v>@NA</v>
          </cell>
          <cell r="J216" t="str">
            <v>@NA</v>
          </cell>
          <cell r="K216" t="str">
            <v>@NA</v>
          </cell>
          <cell r="L216" t="str">
            <v>@NA</v>
          </cell>
        </row>
        <row r="217">
          <cell r="B217" t="str">
            <v>WCAH</v>
          </cell>
          <cell r="D217" t="str">
            <v>&lt;PE&gt;</v>
          </cell>
          <cell r="E217" t="str">
            <v>@NA</v>
          </cell>
          <cell r="F217" t="str">
            <v>@NA</v>
          </cell>
          <cell r="G217" t="str">
            <v>@NA</v>
          </cell>
          <cell r="H217" t="str">
            <v>@NA</v>
          </cell>
          <cell r="I217" t="str">
            <v>@NA</v>
          </cell>
          <cell r="J217" t="str">
            <v>@NA</v>
          </cell>
          <cell r="K217" t="str">
            <v>@NA</v>
          </cell>
          <cell r="L217" t="str">
            <v>@NA</v>
          </cell>
        </row>
        <row r="218">
          <cell r="B218" t="str">
            <v>FFOLF</v>
          </cell>
          <cell r="D218" t="str">
            <v>&lt;PE&gt;</v>
          </cell>
          <cell r="E218" t="str">
            <v>@NA</v>
          </cell>
          <cell r="F218" t="str">
            <v>@NA</v>
          </cell>
          <cell r="G218" t="str">
            <v>@NA</v>
          </cell>
          <cell r="H218" t="str">
            <v>@NA</v>
          </cell>
          <cell r="I218" t="str">
            <v>@NA</v>
          </cell>
          <cell r="J218" t="str">
            <v>@NA</v>
          </cell>
          <cell r="K218" t="str">
            <v>@NA</v>
          </cell>
          <cell r="L218" t="str">
            <v>@NA</v>
          </cell>
        </row>
        <row r="219">
          <cell r="B219" t="str">
            <v>FFOTX</v>
          </cell>
          <cell r="D219" t="str">
            <v>&lt;PE&gt;</v>
          </cell>
          <cell r="E219" t="str">
            <v>@NA</v>
          </cell>
          <cell r="F219" t="str">
            <v>@NA</v>
          </cell>
          <cell r="G219" t="str">
            <v>@NA</v>
          </cell>
          <cell r="H219" t="str">
            <v>@NA</v>
          </cell>
          <cell r="I219" t="str">
            <v>@NA</v>
          </cell>
          <cell r="J219" t="str">
            <v>@NA</v>
          </cell>
          <cell r="K219" t="str">
            <v>@NA</v>
          </cell>
          <cell r="L219" t="str">
            <v>@NA</v>
          </cell>
        </row>
        <row r="220">
          <cell r="B220" t="str">
            <v>FFORST</v>
          </cell>
          <cell r="D220" t="str">
            <v>&lt;PE&gt;</v>
          </cell>
          <cell r="E220" t="str">
            <v>@NA</v>
          </cell>
          <cell r="F220" t="str">
            <v>@NA</v>
          </cell>
          <cell r="G220" t="str">
            <v>@NA</v>
          </cell>
          <cell r="H220" t="str">
            <v>@NA</v>
          </cell>
          <cell r="I220" t="str">
            <v>@NA</v>
          </cell>
          <cell r="J220" t="str">
            <v>@NA</v>
          </cell>
          <cell r="K220" t="str">
            <v>@NA</v>
          </cell>
          <cell r="L220" t="str">
            <v>@NA</v>
          </cell>
        </row>
        <row r="221">
          <cell r="B221" t="str">
            <v>FFODIS</v>
          </cell>
          <cell r="D221" t="str">
            <v>&lt;PE&gt;</v>
          </cell>
          <cell r="E221" t="str">
            <v>@NA</v>
          </cell>
          <cell r="F221" t="str">
            <v>@NA</v>
          </cell>
          <cell r="G221" t="str">
            <v>@NA</v>
          </cell>
          <cell r="H221" t="str">
            <v>@NA</v>
          </cell>
          <cell r="I221" t="str">
            <v>@NA</v>
          </cell>
          <cell r="J221" t="str">
            <v>@NA</v>
          </cell>
          <cell r="K221" t="str">
            <v>@NA</v>
          </cell>
          <cell r="L221" t="str">
            <v>@NA</v>
          </cell>
        </row>
        <row r="222">
          <cell r="B222" t="str">
            <v>FFODO</v>
          </cell>
          <cell r="D222" t="str">
            <v>&lt;PE&gt;</v>
          </cell>
          <cell r="E222" t="str">
            <v>@NA</v>
          </cell>
          <cell r="F222" t="str">
            <v>@NA</v>
          </cell>
          <cell r="G222" t="str">
            <v>@NA</v>
          </cell>
          <cell r="H222" t="str">
            <v>@NA</v>
          </cell>
          <cell r="I222" t="str">
            <v>@NA</v>
          </cell>
          <cell r="J222" t="str">
            <v>@NA</v>
          </cell>
          <cell r="K222" t="str">
            <v>@NA</v>
          </cell>
          <cell r="L222" t="str">
            <v>@NA</v>
          </cell>
        </row>
        <row r="223">
          <cell r="B223" t="str">
            <v>FFOREGALL</v>
          </cell>
          <cell r="D223" t="str">
            <v>&lt;PE&gt;</v>
          </cell>
          <cell r="E223" t="str">
            <v>@NA</v>
          </cell>
          <cell r="F223" t="str">
            <v>@NA</v>
          </cell>
          <cell r="G223" t="str">
            <v>@NA</v>
          </cell>
          <cell r="H223" t="str">
            <v>@NA</v>
          </cell>
          <cell r="I223" t="str">
            <v>@NA</v>
          </cell>
          <cell r="J223" t="str">
            <v>@NA</v>
          </cell>
          <cell r="K223" t="str">
            <v>@NA</v>
          </cell>
          <cell r="L223" t="str">
            <v>@NA</v>
          </cell>
        </row>
        <row r="224">
          <cell r="B224" t="str">
            <v>FFODER</v>
          </cell>
          <cell r="D224" t="str">
            <v>&lt;PE&gt;</v>
          </cell>
          <cell r="E224" t="str">
            <v>@NA</v>
          </cell>
          <cell r="F224" t="str">
            <v>@NA</v>
          </cell>
          <cell r="G224" t="str">
            <v>@NA</v>
          </cell>
          <cell r="H224" t="str">
            <v>@NA</v>
          </cell>
          <cell r="I224" t="str">
            <v>@NA</v>
          </cell>
          <cell r="J224" t="str">
            <v>@NA</v>
          </cell>
          <cell r="K224" t="str">
            <v>@NA</v>
          </cell>
          <cell r="L224" t="str">
            <v>@NA</v>
          </cell>
        </row>
        <row r="225">
          <cell r="B225" t="str">
            <v>FFOOTHA</v>
          </cell>
          <cell r="D225" t="str">
            <v>&lt;PE&gt;</v>
          </cell>
          <cell r="E225">
            <v>0</v>
          </cell>
          <cell r="F225">
            <v>0</v>
          </cell>
          <cell r="G225" t="str">
            <v>@NA</v>
          </cell>
          <cell r="H225" t="str">
            <v>@NA</v>
          </cell>
          <cell r="I225" t="str">
            <v>@NA</v>
          </cell>
          <cell r="J225" t="str">
            <v>@NA</v>
          </cell>
          <cell r="K225" t="str">
            <v>@NA</v>
          </cell>
          <cell r="L225" t="str">
            <v>@NA</v>
          </cell>
        </row>
        <row r="226">
          <cell r="B226" t="str">
            <v>CAPXFL</v>
          </cell>
          <cell r="D226" t="str">
            <v>&lt;PE&gt;</v>
          </cell>
          <cell r="E226" t="str">
            <v>@NA</v>
          </cell>
          <cell r="F226" t="str">
            <v>@NA</v>
          </cell>
          <cell r="G226" t="str">
            <v>@NA</v>
          </cell>
          <cell r="H226" t="str">
            <v>@NA</v>
          </cell>
          <cell r="I226" t="str">
            <v>@NA</v>
          </cell>
          <cell r="J226" t="str">
            <v>@NA</v>
          </cell>
          <cell r="K226" t="str">
            <v>@NA</v>
          </cell>
          <cell r="L226" t="str">
            <v>@NA</v>
          </cell>
        </row>
        <row r="227">
          <cell r="B227" t="str">
            <v>CAPXCC</v>
          </cell>
          <cell r="D227" t="str">
            <v>&lt;PE&gt;</v>
          </cell>
          <cell r="E227" t="str">
            <v>@NA</v>
          </cell>
          <cell r="F227" t="str">
            <v>@NA</v>
          </cell>
          <cell r="G227" t="str">
            <v>@NA</v>
          </cell>
          <cell r="H227" t="str">
            <v>@NA</v>
          </cell>
          <cell r="I227" t="str">
            <v>@NA</v>
          </cell>
          <cell r="J227" t="str">
            <v>@NA</v>
          </cell>
          <cell r="K227" t="str">
            <v>@NA</v>
          </cell>
          <cell r="L227" t="str">
            <v>@NA</v>
          </cell>
        </row>
        <row r="228">
          <cell r="B228" t="str">
            <v>SPPEROUTINE</v>
          </cell>
          <cell r="D228" t="str">
            <v>&lt;PE&gt;</v>
          </cell>
          <cell r="E228" t="str">
            <v>@NA</v>
          </cell>
          <cell r="F228" t="str">
            <v>@NA</v>
          </cell>
          <cell r="G228" t="str">
            <v>@NA</v>
          </cell>
          <cell r="H228" t="str">
            <v>@NA</v>
          </cell>
          <cell r="I228" t="str">
            <v>@NA</v>
          </cell>
          <cell r="J228" t="str">
            <v>@NA</v>
          </cell>
          <cell r="K228" t="str">
            <v>@NA</v>
          </cell>
          <cell r="L228" t="str">
            <v>@NA</v>
          </cell>
        </row>
        <row r="229">
          <cell r="B229" t="str">
            <v>CAPXAH</v>
          </cell>
          <cell r="D229" t="str">
            <v>&lt;PE&gt;</v>
          </cell>
          <cell r="E229">
            <v>-81.2</v>
          </cell>
          <cell r="F229">
            <v>-58.5</v>
          </cell>
          <cell r="G229">
            <v>-5.1139999999999999</v>
          </cell>
          <cell r="H229">
            <v>-55.009</v>
          </cell>
          <cell r="I229">
            <v>-14.116</v>
          </cell>
          <cell r="J229">
            <v>-57.107999999999997</v>
          </cell>
          <cell r="K229">
            <v>-126.069</v>
          </cell>
          <cell r="L229">
            <v>-12.761355</v>
          </cell>
        </row>
        <row r="230">
          <cell r="B230" t="str">
            <v>DVAAH</v>
          </cell>
          <cell r="D230" t="str">
            <v>&lt;PE&gt;</v>
          </cell>
          <cell r="E230" t="str">
            <v>@NA</v>
          </cell>
          <cell r="F230" t="str">
            <v>@NA</v>
          </cell>
          <cell r="G230" t="str">
            <v>@NA</v>
          </cell>
          <cell r="H230" t="str">
            <v>@NA</v>
          </cell>
          <cell r="I230" t="str">
            <v>@NA</v>
          </cell>
          <cell r="J230" t="str">
            <v>@NA</v>
          </cell>
          <cell r="K230" t="str">
            <v>@NA</v>
          </cell>
          <cell r="L230" t="str">
            <v>@NA</v>
          </cell>
        </row>
        <row r="233">
          <cell r="B233" t="str">
            <v>INTTXEXP</v>
          </cell>
          <cell r="C233" t="str">
            <v>C</v>
          </cell>
          <cell r="D233" t="str">
            <v>&lt;PE&gt;</v>
          </cell>
          <cell r="E233" t="str">
            <v>@NA</v>
          </cell>
          <cell r="F233" t="str">
            <v>@NA</v>
          </cell>
          <cell r="G233" t="str">
            <v>@NA</v>
          </cell>
          <cell r="H233" t="str">
            <v>@NA</v>
          </cell>
          <cell r="I233" t="str">
            <v>@NA</v>
          </cell>
          <cell r="J233" t="str">
            <v>@NA</v>
          </cell>
          <cell r="K233" t="str">
            <v>@NA</v>
          </cell>
          <cell r="L233" t="str">
            <v>@NA</v>
          </cell>
        </row>
        <row r="234">
          <cell r="B234" t="str">
            <v>DIVREC</v>
          </cell>
          <cell r="C234" t="str">
            <v>C</v>
          </cell>
          <cell r="D234" t="str">
            <v>&lt;PE&gt;</v>
          </cell>
          <cell r="E234" t="str">
            <v>@NA</v>
          </cell>
          <cell r="F234" t="str">
            <v>@NA</v>
          </cell>
          <cell r="G234" t="str">
            <v>@NA</v>
          </cell>
          <cell r="H234" t="str">
            <v>@NA</v>
          </cell>
          <cell r="I234" t="str">
            <v>@NA</v>
          </cell>
          <cell r="J234" t="str">
            <v>@NA</v>
          </cell>
          <cell r="K234" t="str">
            <v>@NA</v>
          </cell>
          <cell r="L234" t="str">
            <v>@NA</v>
          </cell>
        </row>
        <row r="235">
          <cell r="B235" t="str">
            <v>FXMONINFLA</v>
          </cell>
          <cell r="D235" t="str">
            <v>&lt;PE&gt;</v>
          </cell>
          <cell r="E235" t="str">
            <v>@NA</v>
          </cell>
          <cell r="F235" t="str">
            <v>@NA</v>
          </cell>
          <cell r="G235" t="str">
            <v>@NA</v>
          </cell>
          <cell r="H235" t="str">
            <v>@NA</v>
          </cell>
          <cell r="I235" t="str">
            <v>@NA</v>
          </cell>
          <cell r="J235" t="str">
            <v>@NA</v>
          </cell>
          <cell r="K235" t="str">
            <v>@NA</v>
          </cell>
          <cell r="L235" t="str">
            <v>@NA</v>
          </cell>
        </row>
        <row r="236">
          <cell r="B236" t="str">
            <v>DPIK</v>
          </cell>
          <cell r="D236" t="str">
            <v>&lt;PE&gt;</v>
          </cell>
          <cell r="E236" t="str">
            <v>@NA</v>
          </cell>
          <cell r="F236" t="str">
            <v>@NA</v>
          </cell>
          <cell r="G236" t="str">
            <v>@NA</v>
          </cell>
          <cell r="H236" t="str">
            <v>@NA</v>
          </cell>
          <cell r="I236" t="str">
            <v>@NA</v>
          </cell>
          <cell r="J236" t="str">
            <v>@NA</v>
          </cell>
          <cell r="K236" t="str">
            <v>@NA</v>
          </cell>
          <cell r="L236" t="str">
            <v>@NA</v>
          </cell>
        </row>
        <row r="237">
          <cell r="B237" t="str">
            <v>INTPN</v>
          </cell>
          <cell r="D237" t="str">
            <v>&lt;PE&gt;</v>
          </cell>
          <cell r="E237">
            <v>2.7480000000000002</v>
          </cell>
          <cell r="F237">
            <v>7.0839999999999996</v>
          </cell>
          <cell r="G237">
            <v>3.9279999999999999</v>
          </cell>
          <cell r="H237">
            <v>2.8650609999999999</v>
          </cell>
          <cell r="I237">
            <v>0.96104999999999996</v>
          </cell>
          <cell r="J237">
            <v>0.30809199999999998</v>
          </cell>
          <cell r="K237" t="str">
            <v>@NA</v>
          </cell>
          <cell r="L237" t="str">
            <v>@NA</v>
          </cell>
        </row>
        <row r="238">
          <cell r="B238" t="str">
            <v>TXPD</v>
          </cell>
          <cell r="D238" t="str">
            <v>&lt;PE&gt;</v>
          </cell>
          <cell r="E238">
            <v>78.819999999999993</v>
          </cell>
          <cell r="F238">
            <v>78.007000000000005</v>
          </cell>
          <cell r="G238">
            <v>82.870999999999995</v>
          </cell>
          <cell r="H238">
            <v>146.05011999999999</v>
          </cell>
          <cell r="I238">
            <v>88.169993000000005</v>
          </cell>
          <cell r="J238">
            <v>126.97923299999999</v>
          </cell>
          <cell r="K238">
            <v>123.279529</v>
          </cell>
          <cell r="L238">
            <v>160.91489999999999</v>
          </cell>
        </row>
        <row r="239">
          <cell r="B239" t="str">
            <v>INTINCASH</v>
          </cell>
          <cell r="D239" t="str">
            <v>&lt;PE&gt;</v>
          </cell>
          <cell r="E239">
            <v>14.907</v>
          </cell>
          <cell r="F239">
            <v>18.201000000000001</v>
          </cell>
          <cell r="G239">
            <v>15.601000000000001</v>
          </cell>
          <cell r="H239">
            <v>9.7027950000000001</v>
          </cell>
          <cell r="I239">
            <v>10.256873000000001</v>
          </cell>
          <cell r="J239">
            <v>6.3916880000000003</v>
          </cell>
          <cell r="K239">
            <v>3.9847519999999998</v>
          </cell>
          <cell r="L239">
            <v>3.435346</v>
          </cell>
        </row>
        <row r="240">
          <cell r="B240" t="str">
            <v>DAMREQ</v>
          </cell>
          <cell r="D240" t="str">
            <v>&lt;PE&gt;</v>
          </cell>
          <cell r="E240" t="str">
            <v>@NA</v>
          </cell>
          <cell r="F240" t="str">
            <v>@NA</v>
          </cell>
          <cell r="G240" t="str">
            <v>@NA</v>
          </cell>
          <cell r="H240" t="str">
            <v>@NA</v>
          </cell>
          <cell r="I240" t="str">
            <v>@NA</v>
          </cell>
          <cell r="J240" t="str">
            <v>@NA</v>
          </cell>
          <cell r="K240" t="str">
            <v>@NA</v>
          </cell>
          <cell r="L240" t="str">
            <v>@NA</v>
          </cell>
        </row>
        <row r="241">
          <cell r="B241" t="str">
            <v>DVCPD</v>
          </cell>
          <cell r="D241" t="str">
            <v>&lt;PE&gt;</v>
          </cell>
          <cell r="E241" t="str">
            <v>@NA</v>
          </cell>
          <cell r="F241" t="str">
            <v>@NA</v>
          </cell>
          <cell r="G241" t="str">
            <v>@NA</v>
          </cell>
          <cell r="H241" t="str">
            <v>@NA</v>
          </cell>
          <cell r="I241" t="str">
            <v>@NA</v>
          </cell>
          <cell r="J241" t="str">
            <v>@NA</v>
          </cell>
          <cell r="K241" t="str">
            <v>@NA</v>
          </cell>
          <cell r="L241" t="str">
            <v>@NA</v>
          </cell>
        </row>
        <row r="242">
          <cell r="B242" t="str">
            <v>DVPPD</v>
          </cell>
          <cell r="D242" t="str">
            <v>&lt;PE&gt;</v>
          </cell>
          <cell r="E242" t="str">
            <v>@NA</v>
          </cell>
          <cell r="F242" t="str">
            <v>@NA</v>
          </cell>
          <cell r="G242" t="str">
            <v>@NA</v>
          </cell>
          <cell r="H242" t="str">
            <v>@NA</v>
          </cell>
          <cell r="I242" t="str">
            <v>@NA</v>
          </cell>
          <cell r="J242" t="str">
            <v>@NA</v>
          </cell>
          <cell r="K242" t="str">
            <v>@NA</v>
          </cell>
          <cell r="L242" t="str">
            <v>@NA</v>
          </cell>
        </row>
        <row r="243">
          <cell r="B243" t="str">
            <v>DVOTH</v>
          </cell>
          <cell r="D243" t="str">
            <v>&lt;PE&gt;</v>
          </cell>
          <cell r="E243" t="str">
            <v>@NA</v>
          </cell>
          <cell r="F243" t="str">
            <v>@NA</v>
          </cell>
          <cell r="G243" t="str">
            <v>@NA</v>
          </cell>
          <cell r="H243" t="str">
            <v>@NA</v>
          </cell>
          <cell r="I243" t="str">
            <v>@NA</v>
          </cell>
          <cell r="J243" t="str">
            <v>@NA</v>
          </cell>
          <cell r="K243" t="str">
            <v>@NA</v>
          </cell>
          <cell r="L243" t="str">
            <v>@NA</v>
          </cell>
        </row>
        <row r="245">
          <cell r="A245" t="str">
            <v>BALANCE SHEET</v>
          </cell>
        </row>
        <row r="248">
          <cell r="B248" t="str">
            <v>CH</v>
          </cell>
          <cell r="D248" t="str">
            <v>&lt;PE&gt;</v>
          </cell>
          <cell r="E248">
            <v>197.5</v>
          </cell>
          <cell r="F248">
            <v>274.10000000000002</v>
          </cell>
          <cell r="G248">
            <v>178.6</v>
          </cell>
          <cell r="H248">
            <v>267.26155499999999</v>
          </cell>
          <cell r="I248">
            <v>557.86800400000004</v>
          </cell>
          <cell r="J248">
            <v>700.79778199999998</v>
          </cell>
          <cell r="K248">
            <v>949.29323599999998</v>
          </cell>
          <cell r="L248">
            <v>1062.538241</v>
          </cell>
        </row>
        <row r="249">
          <cell r="B249" t="str">
            <v>IVST</v>
          </cell>
          <cell r="D249" t="str">
            <v>&lt;PE&gt;</v>
          </cell>
          <cell r="E249" t="str">
            <v>@NA</v>
          </cell>
          <cell r="F249" t="str">
            <v>@NA</v>
          </cell>
          <cell r="G249" t="str">
            <v>@NA</v>
          </cell>
          <cell r="H249" t="str">
            <v>@NA</v>
          </cell>
          <cell r="I249" t="str">
            <v>@NA</v>
          </cell>
          <cell r="J249" t="str">
            <v>@NA</v>
          </cell>
          <cell r="K249" t="str">
            <v>@NA</v>
          </cell>
          <cell r="L249" t="str">
            <v>@NA</v>
          </cell>
        </row>
        <row r="250">
          <cell r="B250" t="str">
            <v>RECT</v>
          </cell>
          <cell r="D250" t="str">
            <v>&lt;PE&gt;</v>
          </cell>
          <cell r="E250">
            <v>349.98500000000001</v>
          </cell>
          <cell r="F250">
            <v>370.803</v>
          </cell>
          <cell r="G250">
            <v>347.78</v>
          </cell>
          <cell r="H250">
            <v>415.96199999999999</v>
          </cell>
          <cell r="I250">
            <v>401.55234300000001</v>
          </cell>
          <cell r="J250">
            <v>362.56848000000002</v>
          </cell>
          <cell r="K250">
            <v>523.48826599999995</v>
          </cell>
          <cell r="L250">
            <v>379.49792600000001</v>
          </cell>
        </row>
        <row r="251">
          <cell r="B251" t="str">
            <v>INVT</v>
          </cell>
          <cell r="D251" t="str">
            <v>&lt;PE&gt;</v>
          </cell>
          <cell r="E251">
            <v>27.629000000000001</v>
          </cell>
          <cell r="F251">
            <v>43.225999999999999</v>
          </cell>
          <cell r="G251">
            <v>35.826999999999998</v>
          </cell>
          <cell r="H251">
            <v>34.054464000000003</v>
          </cell>
          <cell r="I251">
            <v>36.644893000000003</v>
          </cell>
          <cell r="J251">
            <v>73.991632999999993</v>
          </cell>
          <cell r="K251">
            <v>83.714634000000004</v>
          </cell>
          <cell r="L251">
            <v>82.093412999999998</v>
          </cell>
        </row>
        <row r="252">
          <cell r="B252" t="str">
            <v>ACO</v>
          </cell>
          <cell r="D252" t="str">
            <v>&lt;PE&gt;</v>
          </cell>
          <cell r="E252" t="str">
            <v>@NA</v>
          </cell>
          <cell r="F252" t="str">
            <v>@NA</v>
          </cell>
          <cell r="G252" t="str">
            <v>@NA</v>
          </cell>
          <cell r="H252">
            <v>-17.069999999999993</v>
          </cell>
          <cell r="I252" t="str">
            <v>@NA</v>
          </cell>
          <cell r="J252" t="str">
            <v>@NA</v>
          </cell>
          <cell r="K252">
            <v>0</v>
          </cell>
          <cell r="L252" t="str">
            <v>@NA</v>
          </cell>
        </row>
        <row r="253">
          <cell r="B253" t="str">
            <v>ACT</v>
          </cell>
          <cell r="D253" t="str">
            <v>&lt;PE&gt;</v>
          </cell>
          <cell r="E253">
            <v>575.125</v>
          </cell>
          <cell r="F253">
            <v>688.17600000000004</v>
          </cell>
          <cell r="G253">
            <v>562.24699999999996</v>
          </cell>
          <cell r="H253">
            <v>700.20870000000002</v>
          </cell>
          <cell r="I253">
            <v>996.06524000000002</v>
          </cell>
          <cell r="J253">
            <v>1137.3162629999999</v>
          </cell>
          <cell r="K253">
            <v>1556.496136</v>
          </cell>
          <cell r="L253">
            <v>1524.12958</v>
          </cell>
        </row>
        <row r="254">
          <cell r="E254">
            <v>1.0999999999967258E-2</v>
          </cell>
          <cell r="F254">
            <v>4.7000000000025466E-2</v>
          </cell>
          <cell r="G254">
            <v>3.999999999996362E-2</v>
          </cell>
          <cell r="H254">
            <v>6.8099999987225601E-4</v>
          </cell>
          <cell r="I254">
            <v>0</v>
          </cell>
          <cell r="J254">
            <v>-4.1632000000163316E-2</v>
          </cell>
          <cell r="K254">
            <v>2.2737367544323206E-13</v>
          </cell>
          <cell r="L254">
            <v>0</v>
          </cell>
        </row>
        <row r="256">
          <cell r="B256" t="str">
            <v>PPENT</v>
          </cell>
          <cell r="D256" t="str">
            <v>&lt;PE&gt;</v>
          </cell>
          <cell r="E256">
            <v>793.846</v>
          </cell>
          <cell r="F256">
            <v>760.86500000000001</v>
          </cell>
          <cell r="G256">
            <v>742.42700000000002</v>
          </cell>
          <cell r="H256">
            <v>694.97061599999995</v>
          </cell>
          <cell r="I256">
            <v>654.84026200000005</v>
          </cell>
          <cell r="J256">
            <v>627.74043500000005</v>
          </cell>
          <cell r="K256">
            <v>588.07800499999996</v>
          </cell>
          <cell r="L256">
            <v>558.55543999999998</v>
          </cell>
        </row>
        <row r="257">
          <cell r="B257" t="str">
            <v>IVAEQ</v>
          </cell>
          <cell r="D257" t="str">
            <v>&lt;PE&gt;</v>
          </cell>
          <cell r="E257" t="str">
            <v>@NA</v>
          </cell>
          <cell r="F257" t="str">
            <v>@NA</v>
          </cell>
          <cell r="G257" t="str">
            <v>@NA</v>
          </cell>
          <cell r="H257" t="str">
            <v>@NA</v>
          </cell>
          <cell r="I257" t="str">
            <v>@NA</v>
          </cell>
          <cell r="J257" t="str">
            <v>@NA</v>
          </cell>
          <cell r="K257" t="str">
            <v>@NA</v>
          </cell>
          <cell r="L257" t="str">
            <v>@NA</v>
          </cell>
        </row>
        <row r="258">
          <cell r="B258" t="str">
            <v>IVAO</v>
          </cell>
          <cell r="D258" t="str">
            <v>&lt;PE&gt;</v>
          </cell>
          <cell r="E258" t="str">
            <v>@NA</v>
          </cell>
          <cell r="F258" t="str">
            <v>@NA</v>
          </cell>
          <cell r="G258" t="str">
            <v>@NA</v>
          </cell>
          <cell r="H258" t="str">
            <v>@NA</v>
          </cell>
          <cell r="I258" t="str">
            <v>@NA</v>
          </cell>
          <cell r="J258" t="str">
            <v>@NA</v>
          </cell>
          <cell r="K258" t="str">
            <v>@NA</v>
          </cell>
          <cell r="L258">
            <v>0</v>
          </cell>
        </row>
        <row r="259">
          <cell r="B259" t="str">
            <v>INTAN</v>
          </cell>
          <cell r="D259" t="str">
            <v>&lt;PE&gt;</v>
          </cell>
          <cell r="E259">
            <v>2465.1</v>
          </cell>
          <cell r="F259">
            <v>2458.1999999999998</v>
          </cell>
          <cell r="G259">
            <v>2495.79</v>
          </cell>
          <cell r="H259">
            <v>2533.9552290000001</v>
          </cell>
          <cell r="I259">
            <v>2534.8796659999998</v>
          </cell>
          <cell r="J259">
            <v>2606.6546119999998</v>
          </cell>
          <cell r="K259">
            <v>2583.4726519999999</v>
          </cell>
          <cell r="L259">
            <v>2490.5610980000001</v>
          </cell>
        </row>
        <row r="260">
          <cell r="B260" t="str">
            <v>AO</v>
          </cell>
          <cell r="D260" t="str">
            <v>&lt;PE&gt;</v>
          </cell>
          <cell r="E260">
            <v>38.332999999999998</v>
          </cell>
          <cell r="F260">
            <v>65.483999999999995</v>
          </cell>
          <cell r="G260">
            <v>105.35599999999999</v>
          </cell>
          <cell r="H260">
            <v>5.9532629999999997</v>
          </cell>
          <cell r="I260">
            <v>539.21623899999997</v>
          </cell>
          <cell r="J260">
            <v>579.72297400000002</v>
          </cell>
          <cell r="K260">
            <v>626.40320299999996</v>
          </cell>
          <cell r="L260">
            <v>660.03089499999999</v>
          </cell>
        </row>
        <row r="261">
          <cell r="B261" t="str">
            <v>AT</v>
          </cell>
          <cell r="D261" t="str">
            <v>&lt;PE&gt;</v>
          </cell>
          <cell r="E261">
            <v>3872.4160000000002</v>
          </cell>
          <cell r="F261">
            <v>3972.6370000000002</v>
          </cell>
          <cell r="G261">
            <v>3905.8229999999999</v>
          </cell>
          <cell r="H261">
            <v>3935.0878080000002</v>
          </cell>
          <cell r="I261">
            <v>4725.0014069999997</v>
          </cell>
          <cell r="J261">
            <v>4951.4342839999999</v>
          </cell>
          <cell r="K261">
            <v>5354.4499960000003</v>
          </cell>
          <cell r="L261">
            <v>5233.2770129999999</v>
          </cell>
        </row>
        <row r="262">
          <cell r="E262">
            <v>2.3000000000138243E-2</v>
          </cell>
          <cell r="F262">
            <v>-4.0999999999257852E-2</v>
          </cell>
          <cell r="G262">
            <v>4.2999999999665306E-2</v>
          </cell>
          <cell r="H262">
            <v>6.8099999998594285E-4</v>
          </cell>
          <cell r="I262">
            <v>0</v>
          </cell>
          <cell r="J262">
            <v>-4.163200000039069E-2</v>
          </cell>
          <cell r="K262">
            <v>9.0949470177292824E-13</v>
          </cell>
          <cell r="L262">
            <v>0</v>
          </cell>
        </row>
        <row r="265">
          <cell r="B265" t="str">
            <v>DLC</v>
          </cell>
          <cell r="D265" t="str">
            <v>&lt;PE&gt;</v>
          </cell>
          <cell r="E265">
            <v>38.771000000000001</v>
          </cell>
          <cell r="F265">
            <v>50.198</v>
          </cell>
          <cell r="G265">
            <v>24</v>
          </cell>
          <cell r="H265">
            <v>24</v>
          </cell>
          <cell r="I265">
            <v>24</v>
          </cell>
          <cell r="J265">
            <v>0</v>
          </cell>
          <cell r="K265" t="str">
            <v>@NA</v>
          </cell>
          <cell r="L265" t="str">
            <v>@NA</v>
          </cell>
        </row>
        <row r="266">
          <cell r="B266" t="str">
            <v>AP</v>
          </cell>
          <cell r="D266" t="str">
            <v>&lt;PE&gt;</v>
          </cell>
          <cell r="E266">
            <v>296.65199999999999</v>
          </cell>
          <cell r="F266">
            <v>291.75200000000001</v>
          </cell>
          <cell r="G266">
            <v>265.39299999999997</v>
          </cell>
          <cell r="H266">
            <v>59.920999999999999</v>
          </cell>
          <cell r="I266">
            <v>46.990673999999999</v>
          </cell>
          <cell r="J266">
            <v>44.072029999999998</v>
          </cell>
          <cell r="K266">
            <v>67.842304999999996</v>
          </cell>
          <cell r="L266">
            <v>91.971007999999998</v>
          </cell>
        </row>
        <row r="267">
          <cell r="B267" t="str">
            <v>TXP</v>
          </cell>
          <cell r="D267" t="str">
            <v>&lt;PE&gt;</v>
          </cell>
          <cell r="E267">
            <v>22.126000000000001</v>
          </cell>
          <cell r="F267">
            <v>26.808</v>
          </cell>
          <cell r="G267">
            <v>57.338999999999999</v>
          </cell>
          <cell r="H267">
            <v>11.335145000000001</v>
          </cell>
          <cell r="I267">
            <v>38.542496999999997</v>
          </cell>
          <cell r="J267">
            <v>32.285296000000002</v>
          </cell>
          <cell r="K267">
            <v>34.084780000000002</v>
          </cell>
          <cell r="L267">
            <v>0</v>
          </cell>
        </row>
        <row r="268">
          <cell r="B268" t="str">
            <v>LCO.VLP</v>
          </cell>
          <cell r="D268" t="str">
            <v>&lt;PE&gt;</v>
          </cell>
          <cell r="E268">
            <v>5.7359999999999998</v>
          </cell>
          <cell r="F268">
            <v>3.8039999999999998</v>
          </cell>
          <cell r="G268">
            <v>8.5660000000000007</v>
          </cell>
          <cell r="H268">
            <v>227.78083900000001</v>
          </cell>
          <cell r="I268">
            <v>210.81678299999999</v>
          </cell>
          <cell r="J268">
            <v>200.97584499999999</v>
          </cell>
          <cell r="K268">
            <v>203.40529799999999</v>
          </cell>
          <cell r="L268">
            <v>181.73432099999999</v>
          </cell>
        </row>
        <row r="269">
          <cell r="B269" t="str">
            <v>LCT</v>
          </cell>
          <cell r="D269" t="str">
            <v>&lt;PE&gt;</v>
          </cell>
          <cell r="E269">
            <v>363.28500000000003</v>
          </cell>
          <cell r="F269">
            <v>372.56200000000001</v>
          </cell>
          <cell r="G269">
            <v>355.29899999999998</v>
          </cell>
          <cell r="H269">
            <v>323.03751499999998</v>
          </cell>
          <cell r="I269">
            <v>320.34995400000003</v>
          </cell>
          <cell r="J269">
            <v>277.33317099999999</v>
          </cell>
          <cell r="K269">
            <v>305.33238299999999</v>
          </cell>
          <cell r="L269">
            <v>273.70532900000001</v>
          </cell>
        </row>
        <row r="270">
          <cell r="E270">
            <v>0</v>
          </cell>
          <cell r="F270">
            <v>0</v>
          </cell>
          <cell r="G270">
            <v>-1.0000000000331966E-3</v>
          </cell>
          <cell r="H270">
            <v>-5.3099999996675251E-4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B272" t="str">
            <v>DLTT</v>
          </cell>
          <cell r="D272" t="str">
            <v>&lt;PE&gt;</v>
          </cell>
          <cell r="E272">
            <v>78.709999999999994</v>
          </cell>
          <cell r="F272">
            <v>72</v>
          </cell>
          <cell r="G272">
            <v>48</v>
          </cell>
          <cell r="H272">
            <v>24</v>
          </cell>
          <cell r="I272">
            <v>0</v>
          </cell>
          <cell r="J272">
            <v>0</v>
          </cell>
          <cell r="K272" t="str">
            <v>@NA</v>
          </cell>
          <cell r="L272">
            <v>69.895499999999998</v>
          </cell>
        </row>
        <row r="273">
          <cell r="B273" t="str">
            <v>TXDITC</v>
          </cell>
          <cell r="D273" t="str">
            <v>&lt;PE&gt;</v>
          </cell>
          <cell r="E273">
            <v>148.32599999999999</v>
          </cell>
          <cell r="F273">
            <v>140.16499999999999</v>
          </cell>
          <cell r="G273">
            <v>90.372</v>
          </cell>
          <cell r="H273">
            <v>85.768551000000002</v>
          </cell>
          <cell r="I273">
            <v>73.687760999999995</v>
          </cell>
          <cell r="J273">
            <v>71.337401999999997</v>
          </cell>
          <cell r="K273">
            <v>65.668154999999999</v>
          </cell>
          <cell r="L273">
            <v>63.346964</v>
          </cell>
        </row>
        <row r="274">
          <cell r="B274" t="str">
            <v>RVUTX</v>
          </cell>
          <cell r="C274" t="str">
            <v>E</v>
          </cell>
          <cell r="D274" t="str">
            <v>&lt;PE&gt;</v>
          </cell>
          <cell r="E274" t="str">
            <v>@NA</v>
          </cell>
          <cell r="F274" t="str">
            <v>@NA</v>
          </cell>
          <cell r="G274" t="str">
            <v>@NA</v>
          </cell>
          <cell r="H274" t="str">
            <v>@NA</v>
          </cell>
          <cell r="I274" t="str">
            <v>@NA</v>
          </cell>
          <cell r="J274" t="str">
            <v>@NA</v>
          </cell>
          <cell r="K274" t="str">
            <v>@NA</v>
          </cell>
          <cell r="L274" t="str">
            <v>@NA</v>
          </cell>
        </row>
        <row r="275">
          <cell r="B275" t="str">
            <v>LO</v>
          </cell>
          <cell r="D275" t="str">
            <v>&lt;PE&gt;</v>
          </cell>
          <cell r="E275">
            <v>321.887</v>
          </cell>
          <cell r="F275">
            <v>379.21099999999996</v>
          </cell>
          <cell r="G275">
            <v>424.56</v>
          </cell>
          <cell r="H275">
            <v>429.64870699999994</v>
          </cell>
          <cell r="I275">
            <v>1003.996266</v>
          </cell>
          <cell r="J275">
            <v>1033.5257389999999</v>
          </cell>
          <cell r="K275">
            <v>1145.7480230000001</v>
          </cell>
          <cell r="L275">
            <v>1105.2820859999999</v>
          </cell>
        </row>
        <row r="276">
          <cell r="B276" t="str">
            <v>LT</v>
          </cell>
          <cell r="D276" t="str">
            <v>&lt;PE&gt;</v>
          </cell>
          <cell r="E276">
            <v>912.221</v>
          </cell>
          <cell r="F276">
            <v>963.97400000000005</v>
          </cell>
          <cell r="G276">
            <v>918.24699999999996</v>
          </cell>
          <cell r="H276">
            <v>862.45451500000001</v>
          </cell>
          <cell r="I276">
            <v>1398.033981</v>
          </cell>
          <cell r="J276">
            <v>1382.196312</v>
          </cell>
          <cell r="K276">
            <v>1516.7485610000001</v>
          </cell>
          <cell r="L276">
            <v>1512.229879</v>
          </cell>
        </row>
        <row r="277">
          <cell r="E277">
            <v>-1.2999999999919964E-2</v>
          </cell>
          <cell r="F277">
            <v>-3.6000000000171894E-2</v>
          </cell>
          <cell r="G277">
            <v>-1.6999999999939064E-2</v>
          </cell>
          <cell r="H277">
            <v>-2.7299999999286229E-4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B278" t="str">
            <v>MIB</v>
          </cell>
          <cell r="D278" t="str">
            <v>&lt;PE&gt;</v>
          </cell>
          <cell r="E278" t="str">
            <v>@NA</v>
          </cell>
          <cell r="F278" t="str">
            <v>@NA</v>
          </cell>
          <cell r="G278" t="str">
            <v>@NA</v>
          </cell>
          <cell r="H278" t="str">
            <v>@NA</v>
          </cell>
          <cell r="I278" t="str">
            <v>@NA</v>
          </cell>
          <cell r="J278" t="str">
            <v>@NA</v>
          </cell>
          <cell r="K278" t="str">
            <v>@NA</v>
          </cell>
          <cell r="L278" t="str">
            <v>@NA</v>
          </cell>
        </row>
        <row r="280">
          <cell r="B280" t="str">
            <v>PSTK</v>
          </cell>
          <cell r="D280" t="str">
            <v>&lt;PE&gt;</v>
          </cell>
          <cell r="E280" t="str">
            <v>@NA</v>
          </cell>
          <cell r="F280" t="str">
            <v>@NA</v>
          </cell>
          <cell r="G280" t="str">
            <v>@NA</v>
          </cell>
          <cell r="H280" t="str">
            <v>@NA</v>
          </cell>
          <cell r="I280" t="str">
            <v>@NA</v>
          </cell>
          <cell r="J280" t="str">
            <v>@NA</v>
          </cell>
          <cell r="K280" t="str">
            <v>@NA</v>
          </cell>
          <cell r="L280" t="str">
            <v>@NA</v>
          </cell>
        </row>
        <row r="281">
          <cell r="B281" t="str">
            <v>CEQ</v>
          </cell>
          <cell r="D281" t="str">
            <v>&lt;PE&gt;</v>
          </cell>
          <cell r="E281">
            <v>2960.19</v>
          </cell>
          <cell r="F281">
            <v>3008.66</v>
          </cell>
          <cell r="G281">
            <v>2987.57</v>
          </cell>
          <cell r="H281">
            <v>3072.6332929999999</v>
          </cell>
          <cell r="I281">
            <v>3326.9674260000002</v>
          </cell>
          <cell r="J281">
            <v>3569.2379719999999</v>
          </cell>
          <cell r="K281">
            <v>3837.7014349999999</v>
          </cell>
          <cell r="L281">
            <v>3721.0471339999999</v>
          </cell>
        </row>
        <row r="282">
          <cell r="B282" t="str">
            <v>LSE</v>
          </cell>
          <cell r="D282" t="str">
            <v>&lt;PE&gt;</v>
          </cell>
          <cell r="E282">
            <v>3872.4160000000002</v>
          </cell>
          <cell r="F282">
            <v>3972.6370000000002</v>
          </cell>
          <cell r="G282">
            <v>3905.82</v>
          </cell>
          <cell r="H282">
            <v>3935.0878080000002</v>
          </cell>
          <cell r="I282">
            <v>4725.0014069999997</v>
          </cell>
          <cell r="J282">
            <v>4951.4342839999999</v>
          </cell>
          <cell r="K282">
            <v>5354.4499960000003</v>
          </cell>
          <cell r="L282">
            <v>5233.2770129999999</v>
          </cell>
        </row>
        <row r="283">
          <cell r="E283">
            <v>-1.8000000000029104E-2</v>
          </cell>
          <cell r="F283">
            <v>-3.9000000000214641E-2</v>
          </cell>
          <cell r="G283">
            <v>-1.999999999998181E-2</v>
          </cell>
          <cell r="H283">
            <v>-2.7300000056129647E-4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E284">
            <v>0</v>
          </cell>
          <cell r="F284">
            <v>0</v>
          </cell>
          <cell r="G284">
            <v>2.9999999997016857E-3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6">
          <cell r="B286" t="str">
            <v>ILR</v>
          </cell>
          <cell r="D286" t="str">
            <v>&lt;PE&gt;</v>
          </cell>
          <cell r="E286" t="str">
            <v>@NA</v>
          </cell>
          <cell r="F286" t="str">
            <v>@NA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  <cell r="L286" t="str">
            <v>@NA</v>
          </cell>
        </row>
        <row r="287">
          <cell r="B287" t="str">
            <v>ATFV</v>
          </cell>
          <cell r="D287" t="str">
            <v>&lt;PE&gt;</v>
          </cell>
          <cell r="E287" t="str">
            <v>@NA</v>
          </cell>
          <cell r="F287" t="str">
            <v>@NA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  <cell r="L287" t="str">
            <v>@NA</v>
          </cell>
        </row>
        <row r="288">
          <cell r="B288" t="str">
            <v>AOA</v>
          </cell>
          <cell r="D288" t="str">
            <v>&lt;PE&gt;</v>
          </cell>
          <cell r="E288" t="str">
            <v>@NA</v>
          </cell>
          <cell r="F288" t="str">
            <v>@NA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  <cell r="L288" t="str">
            <v>@NA</v>
          </cell>
        </row>
        <row r="289">
          <cell r="B289" t="str">
            <v>INTACCB</v>
          </cell>
          <cell r="D289" t="str">
            <v>&lt;PE&gt;</v>
          </cell>
          <cell r="E289" t="str">
            <v>@NA</v>
          </cell>
          <cell r="F289" t="str">
            <v>@NA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  <cell r="L289" t="str">
            <v>@NA</v>
          </cell>
        </row>
        <row r="290">
          <cell r="B290" t="str">
            <v>TDOFFB</v>
          </cell>
          <cell r="D290" t="str">
            <v>&lt;PE&gt;</v>
          </cell>
          <cell r="E290" t="str">
            <v>@NA</v>
          </cell>
          <cell r="F290" t="str">
            <v>@NA</v>
          </cell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  <cell r="L290" t="str">
            <v>@NA</v>
          </cell>
        </row>
        <row r="291">
          <cell r="B291" t="str">
            <v>DG</v>
          </cell>
          <cell r="D291" t="str">
            <v>&lt;PE&gt;</v>
          </cell>
          <cell r="E291" t="str">
            <v>@NA</v>
          </cell>
          <cell r="F291" t="str">
            <v>@NA</v>
          </cell>
          <cell r="G291" t="str">
            <v>@NA</v>
          </cell>
          <cell r="H291" t="str">
            <v>@NA</v>
          </cell>
          <cell r="I291" t="str">
            <v>@NA</v>
          </cell>
          <cell r="J291" t="str">
            <v>@NA</v>
          </cell>
          <cell r="K291" t="str">
            <v>@NA</v>
          </cell>
          <cell r="L291" t="str">
            <v>@NA</v>
          </cell>
        </row>
        <row r="292">
          <cell r="B292" t="str">
            <v>DWCOMP</v>
          </cell>
          <cell r="D292" t="str">
            <v>&lt;PE&gt;</v>
          </cell>
          <cell r="E292" t="str">
            <v>@NA</v>
          </cell>
          <cell r="F292" t="str">
            <v>@NA</v>
          </cell>
          <cell r="G292" t="str">
            <v>@NA</v>
          </cell>
          <cell r="H292" t="str">
            <v>@NA</v>
          </cell>
          <cell r="I292" t="str">
            <v>@NA</v>
          </cell>
          <cell r="J292" t="str">
            <v>@NA</v>
          </cell>
          <cell r="K292" t="str">
            <v>@NA</v>
          </cell>
          <cell r="L292" t="str">
            <v>@NA</v>
          </cell>
        </row>
        <row r="293">
          <cell r="B293" t="str">
            <v>DVPP</v>
          </cell>
          <cell r="D293" t="str">
            <v>&lt;PE&gt;</v>
          </cell>
          <cell r="E293" t="str">
            <v>@NA</v>
          </cell>
          <cell r="F293" t="str">
            <v>@NA</v>
          </cell>
          <cell r="G293" t="str">
            <v>@NA</v>
          </cell>
          <cell r="H293" t="str">
            <v>@NA</v>
          </cell>
          <cell r="I293" t="str">
            <v>@NA</v>
          </cell>
          <cell r="J293" t="str">
            <v>@NA</v>
          </cell>
          <cell r="K293" t="str">
            <v>@NA</v>
          </cell>
          <cell r="L293" t="str">
            <v>@NA</v>
          </cell>
        </row>
        <row r="294">
          <cell r="B294" t="str">
            <v>DUBC</v>
          </cell>
          <cell r="D294" t="str">
            <v>&lt;PE&gt;</v>
          </cell>
          <cell r="E294" t="str">
            <v>@NA</v>
          </cell>
          <cell r="F294" t="str">
            <v>@NA</v>
          </cell>
          <cell r="G294" t="str">
            <v>@NA</v>
          </cell>
          <cell r="H294" t="str">
            <v>@NA</v>
          </cell>
          <cell r="I294" t="str">
            <v>@NA</v>
          </cell>
          <cell r="J294" t="str">
            <v>@NA</v>
          </cell>
          <cell r="K294" t="str">
            <v>@NA</v>
          </cell>
          <cell r="L294" t="str">
            <v>@NA</v>
          </cell>
        </row>
        <row r="295">
          <cell r="B295" t="str">
            <v>DDER</v>
          </cell>
          <cell r="D295" t="str">
            <v>&lt;PE&gt;</v>
          </cell>
          <cell r="E295" t="str">
            <v>@NA</v>
          </cell>
          <cell r="F295" t="str">
            <v>@NA</v>
          </cell>
          <cell r="G295" t="str">
            <v>@NA</v>
          </cell>
          <cell r="H295" t="str">
            <v>@NA</v>
          </cell>
          <cell r="I295" t="str">
            <v>@NA</v>
          </cell>
          <cell r="J295" t="str">
            <v>@NA</v>
          </cell>
          <cell r="K295" t="str">
            <v>@NA</v>
          </cell>
          <cell r="L295" t="str">
            <v>@NA</v>
          </cell>
        </row>
        <row r="296">
          <cell r="B296" t="str">
            <v>DFXH</v>
          </cell>
          <cell r="D296" t="str">
            <v>&lt;PE&gt;</v>
          </cell>
          <cell r="E296" t="str">
            <v>@NA</v>
          </cell>
          <cell r="F296" t="str">
            <v>@NA</v>
          </cell>
          <cell r="G296" t="str">
            <v>@NA</v>
          </cell>
          <cell r="H296" t="str">
            <v>@NA</v>
          </cell>
          <cell r="I296" t="str">
            <v>@NA</v>
          </cell>
          <cell r="J296" t="str">
            <v>@NA</v>
          </cell>
          <cell r="K296" t="str">
            <v>@NA</v>
          </cell>
          <cell r="L296" t="str">
            <v>@NA</v>
          </cell>
        </row>
        <row r="297">
          <cell r="B297" t="str">
            <v>DCC</v>
          </cell>
          <cell r="D297" t="str">
            <v>&lt;PE&gt;</v>
          </cell>
          <cell r="E297" t="str">
            <v>@NA</v>
          </cell>
          <cell r="F297" t="str">
            <v>@NA</v>
          </cell>
          <cell r="G297" t="str">
            <v>@NA</v>
          </cell>
          <cell r="H297" t="str">
            <v>@NA</v>
          </cell>
          <cell r="I297" t="str">
            <v>@NA</v>
          </cell>
          <cell r="J297" t="str">
            <v>@NA</v>
          </cell>
          <cell r="K297" t="str">
            <v>@NA</v>
          </cell>
          <cell r="L297" t="str">
            <v>@NA</v>
          </cell>
        </row>
        <row r="298">
          <cell r="B298" t="str">
            <v>DFV</v>
          </cell>
          <cell r="D298" t="str">
            <v>&lt;PE&gt;</v>
          </cell>
          <cell r="E298" t="str">
            <v>@NA</v>
          </cell>
          <cell r="F298" t="str">
            <v>@NA</v>
          </cell>
          <cell r="G298" t="str">
            <v>@NA</v>
          </cell>
          <cell r="H298" t="str">
            <v>@NA</v>
          </cell>
          <cell r="I298" t="str">
            <v>@NA</v>
          </cell>
          <cell r="J298" t="str">
            <v>@NA</v>
          </cell>
          <cell r="K298" t="str">
            <v>@NA</v>
          </cell>
          <cell r="L298" t="str">
            <v>@NA</v>
          </cell>
        </row>
        <row r="299">
          <cell r="B299" t="str">
            <v>DFL</v>
          </cell>
          <cell r="D299" t="str">
            <v>&lt;PE&gt;</v>
          </cell>
          <cell r="E299" t="str">
            <v>@NA</v>
          </cell>
          <cell r="F299" t="str">
            <v>@NA</v>
          </cell>
          <cell r="G299" t="str">
            <v>@NA</v>
          </cell>
          <cell r="H299" t="str">
            <v>@NA</v>
          </cell>
          <cell r="I299" t="str">
            <v>@NA</v>
          </cell>
          <cell r="J299" t="str">
            <v>@NA</v>
          </cell>
          <cell r="K299" t="str">
            <v>@NA</v>
          </cell>
          <cell r="L299" t="str">
            <v>@NA</v>
          </cell>
        </row>
        <row r="300">
          <cell r="B300" t="str">
            <v>DMIPUT</v>
          </cell>
          <cell r="D300" t="str">
            <v>&lt;PE&gt;</v>
          </cell>
          <cell r="E300" t="str">
            <v>@NA</v>
          </cell>
          <cell r="F300" t="str">
            <v>@NA</v>
          </cell>
          <cell r="G300" t="str">
            <v>@NA</v>
          </cell>
          <cell r="H300" t="str">
            <v>@NA</v>
          </cell>
          <cell r="I300" t="str">
            <v>@NA</v>
          </cell>
          <cell r="J300" t="str">
            <v>@NA</v>
          </cell>
          <cell r="K300" t="str">
            <v>@NA</v>
          </cell>
          <cell r="L300" t="str">
            <v>@NA</v>
          </cell>
        </row>
        <row r="301">
          <cell r="B301" t="str">
            <v>DTP</v>
          </cell>
          <cell r="D301" t="str">
            <v>&lt;PE&gt;</v>
          </cell>
          <cell r="E301" t="str">
            <v>@NA</v>
          </cell>
          <cell r="F301" t="str">
            <v>@NA</v>
          </cell>
          <cell r="G301" t="str">
            <v>@NA</v>
          </cell>
          <cell r="H301" t="str">
            <v>@NA</v>
          </cell>
          <cell r="I301" t="str">
            <v>@NA</v>
          </cell>
          <cell r="J301" t="str">
            <v>@NA</v>
          </cell>
          <cell r="K301" t="str">
            <v>@NA</v>
          </cell>
          <cell r="L301" t="str">
            <v>@NA</v>
          </cell>
        </row>
        <row r="302">
          <cell r="B302" t="str">
            <v>DST</v>
          </cell>
          <cell r="D302" t="str">
            <v>&lt;PE&gt;</v>
          </cell>
          <cell r="E302" t="str">
            <v>@NA</v>
          </cell>
          <cell r="F302" t="str">
            <v>@NA</v>
          </cell>
          <cell r="G302" t="str">
            <v>@NA</v>
          </cell>
          <cell r="H302" t="str">
            <v>@NA</v>
          </cell>
          <cell r="I302" t="str">
            <v>@NA</v>
          </cell>
          <cell r="J302" t="str">
            <v>@NA</v>
          </cell>
          <cell r="K302" t="str">
            <v>@NA</v>
          </cell>
          <cell r="L302" t="str">
            <v>@NA</v>
          </cell>
        </row>
        <row r="303">
          <cell r="B303" t="str">
            <v>DSL</v>
          </cell>
          <cell r="D303" t="str">
            <v>&lt;PE&gt;</v>
          </cell>
          <cell r="E303" t="str">
            <v>@NA</v>
          </cell>
          <cell r="F303" t="str">
            <v>@NA</v>
          </cell>
          <cell r="G303" t="str">
            <v>@NA</v>
          </cell>
          <cell r="H303" t="str">
            <v>@NA</v>
          </cell>
          <cell r="I303" t="str">
            <v>@NA</v>
          </cell>
          <cell r="J303" t="str">
            <v>@NA</v>
          </cell>
          <cell r="K303" t="str">
            <v>@NA</v>
          </cell>
          <cell r="L303" t="str">
            <v>@NA</v>
          </cell>
        </row>
        <row r="304">
          <cell r="B304" t="str">
            <v>DEQ</v>
          </cell>
          <cell r="D304" t="str">
            <v>&lt;PE&gt;</v>
          </cell>
          <cell r="E304" t="str">
            <v>@NA</v>
          </cell>
          <cell r="F304" t="str">
            <v>@NA</v>
          </cell>
          <cell r="G304" t="str">
            <v>@NA</v>
          </cell>
          <cell r="H304" t="str">
            <v>@NA</v>
          </cell>
          <cell r="I304" t="str">
            <v>@NA</v>
          </cell>
          <cell r="J304" t="str">
            <v>@NA</v>
          </cell>
          <cell r="K304" t="str">
            <v>@NA</v>
          </cell>
          <cell r="L304" t="str">
            <v>@NA</v>
          </cell>
        </row>
        <row r="305">
          <cell r="B305" t="str">
            <v>DTX</v>
          </cell>
          <cell r="D305" t="str">
            <v>&lt;PE&gt;</v>
          </cell>
          <cell r="E305" t="str">
            <v>@NA</v>
          </cell>
          <cell r="F305" t="str">
            <v>@NA</v>
          </cell>
          <cell r="G305" t="str">
            <v>@NA</v>
          </cell>
          <cell r="H305" t="str">
            <v>@NA</v>
          </cell>
          <cell r="I305" t="str">
            <v>@NA</v>
          </cell>
          <cell r="J305" t="str">
            <v>@NA</v>
          </cell>
          <cell r="K305" t="str">
            <v>@NA</v>
          </cell>
          <cell r="L305" t="str">
            <v>@NA</v>
          </cell>
        </row>
        <row r="306">
          <cell r="B306" t="str">
            <v>DIC</v>
          </cell>
          <cell r="D306" t="str">
            <v>&lt;PE&gt;</v>
          </cell>
          <cell r="E306" t="str">
            <v>@NA</v>
          </cell>
          <cell r="F306" t="str">
            <v>@NA</v>
          </cell>
          <cell r="G306" t="str">
            <v>@NA</v>
          </cell>
          <cell r="H306" t="str">
            <v>@NA</v>
          </cell>
          <cell r="I306" t="str">
            <v>@NA</v>
          </cell>
          <cell r="J306" t="str">
            <v>@NA</v>
          </cell>
          <cell r="K306" t="str">
            <v>@NA</v>
          </cell>
          <cell r="L306" t="str">
            <v>@NA</v>
          </cell>
        </row>
        <row r="307">
          <cell r="B307" t="str">
            <v>DSFRC</v>
          </cell>
          <cell r="D307" t="str">
            <v>&lt;PE&gt;</v>
          </cell>
          <cell r="E307" t="str">
            <v>@NA</v>
          </cell>
          <cell r="F307" t="str">
            <v>@NA</v>
          </cell>
          <cell r="G307" t="str">
            <v>@NA</v>
          </cell>
          <cell r="H307" t="str">
            <v>@NA</v>
          </cell>
          <cell r="I307" t="str">
            <v>@NA</v>
          </cell>
          <cell r="J307" t="str">
            <v>@NA</v>
          </cell>
          <cell r="K307" t="str">
            <v>@NA</v>
          </cell>
          <cell r="L307" t="str">
            <v>@NA</v>
          </cell>
        </row>
        <row r="308">
          <cell r="B308" t="str">
            <v>DAC</v>
          </cell>
          <cell r="D308" t="str">
            <v>&lt;PE&gt;</v>
          </cell>
          <cell r="E308" t="str">
            <v>@NA</v>
          </cell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  <cell r="L308" t="str">
            <v>@NA</v>
          </cell>
        </row>
        <row r="309">
          <cell r="B309" t="str">
            <v>DGR</v>
          </cell>
          <cell r="D309" t="str">
            <v>&lt;PE&gt;</v>
          </cell>
          <cell r="E309" t="str">
            <v>@NA</v>
          </cell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 t="str">
            <v>@NA</v>
          </cell>
          <cell r="K309" t="str">
            <v>@NA</v>
          </cell>
          <cell r="L309" t="str">
            <v>@NA</v>
          </cell>
        </row>
        <row r="310">
          <cell r="B310" t="str">
            <v>TDOA</v>
          </cell>
          <cell r="D310" t="str">
            <v>&lt;PE&gt;</v>
          </cell>
          <cell r="E310" t="str">
            <v>@NA</v>
          </cell>
          <cell r="F310" t="str">
            <v>@NA</v>
          </cell>
          <cell r="G310" t="str">
            <v>@NA</v>
          </cell>
          <cell r="H310" t="str">
            <v>@NA</v>
          </cell>
          <cell r="I310" t="str">
            <v>@NA</v>
          </cell>
          <cell r="J310" t="str">
            <v>@NA</v>
          </cell>
          <cell r="K310" t="str">
            <v>@NA</v>
          </cell>
          <cell r="L310" t="str">
            <v>@NA</v>
          </cell>
        </row>
        <row r="311">
          <cell r="B311" t="str">
            <v>SEQG</v>
          </cell>
          <cell r="D311" t="str">
            <v>&lt;PE&gt;</v>
          </cell>
          <cell r="E311" t="str">
            <v>@NA</v>
          </cell>
          <cell r="F311" t="str">
            <v>@NA</v>
          </cell>
          <cell r="G311" t="str">
            <v>@NA</v>
          </cell>
          <cell r="H311" t="str">
            <v>@NA</v>
          </cell>
          <cell r="I311" t="str">
            <v>@NA</v>
          </cell>
          <cell r="J311" t="str">
            <v>@NA</v>
          </cell>
          <cell r="K311" t="str">
            <v>@NA</v>
          </cell>
          <cell r="L311" t="str">
            <v>@NA</v>
          </cell>
        </row>
        <row r="312">
          <cell r="B312" t="str">
            <v>SEQFV</v>
          </cell>
          <cell r="D312" t="str">
            <v>&lt;PE&gt;</v>
          </cell>
          <cell r="E312" t="str">
            <v>@NA</v>
          </cell>
          <cell r="F312" t="str">
            <v>@NA</v>
          </cell>
          <cell r="G312" t="str">
            <v>@NA</v>
          </cell>
          <cell r="H312" t="str">
            <v>@NA</v>
          </cell>
          <cell r="I312" t="str">
            <v>@NA</v>
          </cell>
          <cell r="J312" t="str">
            <v>@NA</v>
          </cell>
          <cell r="K312" t="str">
            <v>@NA</v>
          </cell>
          <cell r="L312" t="str">
            <v>@NA</v>
          </cell>
        </row>
        <row r="313">
          <cell r="B313" t="str">
            <v>SELR</v>
          </cell>
          <cell r="D313" t="str">
            <v>&lt;PE&gt;</v>
          </cell>
          <cell r="E313" t="str">
            <v>@NA</v>
          </cell>
          <cell r="F313" t="str">
            <v>@NA</v>
          </cell>
          <cell r="G313" t="str">
            <v>@NA</v>
          </cell>
          <cell r="H313" t="str">
            <v>@NA</v>
          </cell>
          <cell r="I313" t="str">
            <v>@NA</v>
          </cell>
          <cell r="J313" t="str">
            <v>@NA</v>
          </cell>
          <cell r="K313" t="str">
            <v>@NA</v>
          </cell>
          <cell r="L313" t="str">
            <v>@NA</v>
          </cell>
        </row>
        <row r="314">
          <cell r="B314" t="str">
            <v>CEQA</v>
          </cell>
          <cell r="D314" t="str">
            <v>&lt;PE&gt;</v>
          </cell>
          <cell r="E314" t="str">
            <v>@NA</v>
          </cell>
          <cell r="F314" t="str">
            <v>@NA</v>
          </cell>
          <cell r="G314" t="str">
            <v>@NA</v>
          </cell>
          <cell r="H314" t="str">
            <v>@NA</v>
          </cell>
          <cell r="I314" t="str">
            <v>@NA</v>
          </cell>
          <cell r="J314" t="str">
            <v>@NA</v>
          </cell>
          <cell r="K314" t="str">
            <v>@NA</v>
          </cell>
          <cell r="L314" t="str">
            <v>@NA</v>
          </cell>
        </row>
        <row r="317">
          <cell r="B317" t="str">
            <v>RAVAL</v>
          </cell>
          <cell r="C317" t="str">
            <v>E</v>
          </cell>
          <cell r="D317" t="str">
            <v>&lt;PE&gt;</v>
          </cell>
          <cell r="E317" t="str">
            <v>@NA</v>
          </cell>
          <cell r="F317" t="str">
            <v>@NA</v>
          </cell>
          <cell r="G317" t="str">
            <v>@NA</v>
          </cell>
          <cell r="H317" t="str">
            <v>@NA</v>
          </cell>
          <cell r="I317" t="str">
            <v>@NA</v>
          </cell>
          <cell r="J317" t="str">
            <v>@NA</v>
          </cell>
          <cell r="K317" t="str">
            <v>@NA</v>
          </cell>
          <cell r="L317" t="str">
            <v>@NA</v>
          </cell>
        </row>
        <row r="318">
          <cell r="B318" t="str">
            <v>IVPVAL</v>
          </cell>
          <cell r="D318" t="str">
            <v>&lt;PE&gt;</v>
          </cell>
          <cell r="E318" t="str">
            <v>@NA</v>
          </cell>
          <cell r="F318" t="str">
            <v>@NA</v>
          </cell>
          <cell r="G318" t="str">
            <v>@NA</v>
          </cell>
          <cell r="H318" t="str">
            <v>@NA</v>
          </cell>
          <cell r="I318" t="str">
            <v>@NA</v>
          </cell>
          <cell r="J318" t="str">
            <v>@NA</v>
          </cell>
          <cell r="K318" t="str">
            <v>@NA</v>
          </cell>
          <cell r="L318" t="str">
            <v>@NA</v>
          </cell>
        </row>
        <row r="319">
          <cell r="B319" t="str">
            <v>DPACCUM</v>
          </cell>
          <cell r="D319" t="str">
            <v>&lt;PE&gt;</v>
          </cell>
          <cell r="E319" t="str">
            <v>@NA</v>
          </cell>
          <cell r="F319" t="str">
            <v>@NA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>
            <v>0</v>
          </cell>
          <cell r="L319" t="str">
            <v>@NA</v>
          </cell>
        </row>
        <row r="320">
          <cell r="B320" t="str">
            <v>REMKTVAL</v>
          </cell>
          <cell r="D320" t="str">
            <v>&lt;PE&gt;</v>
          </cell>
          <cell r="E320" t="str">
            <v>@NA</v>
          </cell>
          <cell r="F320" t="str">
            <v>@NA</v>
          </cell>
          <cell r="G320" t="str">
            <v>@NA</v>
          </cell>
          <cell r="H320" t="str">
            <v>@NA</v>
          </cell>
          <cell r="I320" t="str">
            <v>@NA</v>
          </cell>
          <cell r="J320" t="str">
            <v>@NA</v>
          </cell>
          <cell r="K320" t="str">
            <v>@NA</v>
          </cell>
          <cell r="L320" t="str">
            <v>@NA</v>
          </cell>
        </row>
        <row r="324">
          <cell r="B324" t="str">
            <v>CHE</v>
          </cell>
          <cell r="D324" t="str">
            <v>&lt;PE&gt;</v>
          </cell>
          <cell r="E324">
            <v>197.511</v>
          </cell>
          <cell r="F324">
            <v>274.14699999999999</v>
          </cell>
          <cell r="G324">
            <v>178.64</v>
          </cell>
          <cell r="H324">
            <v>267.26114699999999</v>
          </cell>
          <cell r="I324">
            <v>557.86773900000003</v>
          </cell>
          <cell r="J324">
            <v>700.79778199999998</v>
          </cell>
          <cell r="K324">
            <v>949.29323599999998</v>
          </cell>
          <cell r="L324">
            <v>1062.538241</v>
          </cell>
        </row>
        <row r="325">
          <cell r="E325">
            <v>-1.099999999999568E-2</v>
          </cell>
          <cell r="F325">
            <v>-4.6999999999968622E-2</v>
          </cell>
          <cell r="G325">
            <v>-3.9999999999992042E-2</v>
          </cell>
          <cell r="H325">
            <v>4.0799999999308056E-4</v>
          </cell>
          <cell r="I325">
            <v>2.6500000001306034E-4</v>
          </cell>
          <cell r="J325">
            <v>0</v>
          </cell>
          <cell r="K325">
            <v>0</v>
          </cell>
          <cell r="L325">
            <v>0</v>
          </cell>
        </row>
        <row r="326">
          <cell r="B326" t="str">
            <v>RESCH</v>
          </cell>
          <cell r="D326" t="str">
            <v>&lt;PE&gt;</v>
          </cell>
          <cell r="E326" t="str">
            <v>@NA</v>
          </cell>
          <cell r="F326" t="str">
            <v>@NA</v>
          </cell>
          <cell r="G326" t="str">
            <v>@NA</v>
          </cell>
          <cell r="H326" t="str">
            <v>@NA</v>
          </cell>
          <cell r="I326" t="str">
            <v>@NA</v>
          </cell>
          <cell r="J326" t="str">
            <v>@NA</v>
          </cell>
          <cell r="K326" t="str">
            <v>@NA</v>
          </cell>
          <cell r="L326" t="str">
            <v>@NA</v>
          </cell>
        </row>
        <row r="328">
          <cell r="B328" t="str">
            <v>INVRM</v>
          </cell>
          <cell r="D328" t="str">
            <v>&lt;PE&gt;</v>
          </cell>
          <cell r="E328">
            <v>35.56</v>
          </cell>
          <cell r="F328">
            <v>50.4</v>
          </cell>
          <cell r="G328">
            <v>42.5</v>
          </cell>
          <cell r="H328">
            <v>41.603999999999999</v>
          </cell>
          <cell r="I328">
            <v>44.760999999999996</v>
          </cell>
          <cell r="J328" t="str">
            <v>@NA</v>
          </cell>
          <cell r="K328" t="str">
            <v>@NA</v>
          </cell>
          <cell r="L328" t="str">
            <v>@NA</v>
          </cell>
        </row>
        <row r="329">
          <cell r="B329" t="str">
            <v>INVWIP</v>
          </cell>
          <cell r="D329" t="str">
            <v>&lt;PE&gt;</v>
          </cell>
          <cell r="E329" t="str">
            <v>@NA</v>
          </cell>
          <cell r="F329" t="str">
            <v>@NA</v>
          </cell>
          <cell r="G329" t="str">
            <v>@NA</v>
          </cell>
          <cell r="H329" t="str">
            <v>@NA</v>
          </cell>
          <cell r="I329" t="str">
            <v>@NA</v>
          </cell>
          <cell r="J329" t="str">
            <v>@NA</v>
          </cell>
          <cell r="K329" t="str">
            <v>@NA</v>
          </cell>
          <cell r="L329" t="str">
            <v>@NA</v>
          </cell>
        </row>
        <row r="330">
          <cell r="B330" t="str">
            <v>INVFG</v>
          </cell>
          <cell r="D330" t="str">
            <v>&lt;PE&gt;</v>
          </cell>
          <cell r="E330" t="str">
            <v>@NA</v>
          </cell>
          <cell r="F330" t="str">
            <v>@NA</v>
          </cell>
          <cell r="G330" t="str">
            <v>@NA</v>
          </cell>
          <cell r="H330" t="str">
            <v>@NA</v>
          </cell>
          <cell r="I330" t="str">
            <v>@NA</v>
          </cell>
          <cell r="J330" t="str">
            <v>@NA</v>
          </cell>
          <cell r="K330">
            <v>0</v>
          </cell>
          <cell r="L330" t="str">
            <v>@NA</v>
          </cell>
        </row>
        <row r="331">
          <cell r="B331" t="str">
            <v>INVO</v>
          </cell>
          <cell r="D331" t="str">
            <v>&lt;PE&gt;</v>
          </cell>
          <cell r="E331">
            <v>-7.931</v>
          </cell>
          <cell r="F331">
            <v>-7.2</v>
          </cell>
          <cell r="G331">
            <v>-6.6580000000000004</v>
          </cell>
          <cell r="H331">
            <v>-7.5490000000000004</v>
          </cell>
          <cell r="I331">
            <v>-8.1159999999999997</v>
          </cell>
          <cell r="J331">
            <v>73.991632999999993</v>
          </cell>
          <cell r="K331">
            <v>83.714634000000004</v>
          </cell>
          <cell r="L331">
            <v>82.093412999999998</v>
          </cell>
        </row>
        <row r="332">
          <cell r="E332">
            <v>0</v>
          </cell>
          <cell r="F332">
            <v>2.6000000000003354E-2</v>
          </cell>
          <cell r="G332">
            <v>-1.5000000000000568E-2</v>
          </cell>
          <cell r="H332">
            <v>-5.3599999999676129E-4</v>
          </cell>
          <cell r="I332">
            <v>-1.0699999999275178E-4</v>
          </cell>
          <cell r="J332">
            <v>0</v>
          </cell>
          <cell r="K332">
            <v>0</v>
          </cell>
          <cell r="L332">
            <v>0</v>
          </cell>
        </row>
        <row r="333">
          <cell r="B333" t="str">
            <v>RECCO</v>
          </cell>
          <cell r="D333" t="str">
            <v>&lt;PE&gt;</v>
          </cell>
          <cell r="E333" t="str">
            <v>@NA</v>
          </cell>
          <cell r="F333" t="str">
            <v>@NA</v>
          </cell>
          <cell r="G333" t="str">
            <v>@NA</v>
          </cell>
          <cell r="H333" t="str">
            <v>@NA</v>
          </cell>
          <cell r="I333" t="str">
            <v>@NA</v>
          </cell>
          <cell r="J333" t="str">
            <v>@NA</v>
          </cell>
          <cell r="K333">
            <v>0</v>
          </cell>
          <cell r="L333" t="str">
            <v>@NA</v>
          </cell>
        </row>
        <row r="334">
          <cell r="B334" t="str">
            <v>XPP</v>
          </cell>
          <cell r="D334" t="str">
            <v>&lt;PE&gt;</v>
          </cell>
          <cell r="E334" t="str">
            <v>@NA</v>
          </cell>
          <cell r="F334" t="str">
            <v>@NA</v>
          </cell>
          <cell r="G334" t="str">
            <v>@NA</v>
          </cell>
          <cell r="H334" t="str">
            <v>@NA</v>
          </cell>
          <cell r="I334" t="str">
            <v>@NA</v>
          </cell>
          <cell r="J334" t="str">
            <v>@NA</v>
          </cell>
          <cell r="K334" t="str">
            <v>@NA</v>
          </cell>
          <cell r="L334" t="str">
            <v>@NA</v>
          </cell>
        </row>
        <row r="335">
          <cell r="B335" t="str">
            <v>TSCA</v>
          </cell>
          <cell r="C335" t="str">
            <v>E</v>
          </cell>
          <cell r="D335" t="str">
            <v>&lt;PE&gt;</v>
          </cell>
          <cell r="E335" t="str">
            <v>@NA</v>
          </cell>
          <cell r="F335" t="str">
            <v>@NA</v>
          </cell>
          <cell r="G335" t="str">
            <v>@NA</v>
          </cell>
          <cell r="H335" t="str">
            <v>@NA</v>
          </cell>
          <cell r="I335" t="str">
            <v>@NA</v>
          </cell>
          <cell r="J335" t="str">
            <v>@NA</v>
          </cell>
          <cell r="K335" t="str">
            <v>@NA</v>
          </cell>
          <cell r="L335" t="str">
            <v>@NA</v>
          </cell>
        </row>
        <row r="336">
          <cell r="B336" t="str">
            <v>TXCRC</v>
          </cell>
          <cell r="D336" t="str">
            <v>&lt;PE&gt;</v>
          </cell>
          <cell r="E336" t="str">
            <v>@NA</v>
          </cell>
          <cell r="F336" t="str">
            <v>@NA</v>
          </cell>
          <cell r="G336" t="str">
            <v>@NA</v>
          </cell>
          <cell r="H336" t="str">
            <v>@NA</v>
          </cell>
          <cell r="I336" t="str">
            <v>@NA</v>
          </cell>
          <cell r="J336" t="str">
            <v>@NA</v>
          </cell>
          <cell r="K336" t="str">
            <v>@NA</v>
          </cell>
          <cell r="L336" t="str">
            <v>@NA</v>
          </cell>
        </row>
        <row r="337">
          <cell r="B337" t="str">
            <v>ACOX</v>
          </cell>
          <cell r="D337" t="str">
            <v>&lt;PE&gt;</v>
          </cell>
          <cell r="E337" t="str">
            <v>@NA</v>
          </cell>
          <cell r="F337" t="str">
            <v>@NA</v>
          </cell>
          <cell r="G337" t="str">
            <v>@NA</v>
          </cell>
          <cell r="H337" t="str">
            <v>@NA</v>
          </cell>
          <cell r="I337" t="str">
            <v>@NA</v>
          </cell>
          <cell r="J337" t="str">
            <v>@NA</v>
          </cell>
          <cell r="K337">
            <v>0</v>
          </cell>
          <cell r="L337" t="str">
            <v>@NA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-17.069999999999993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B339" t="str">
            <v>GDWL</v>
          </cell>
          <cell r="D339" t="str">
            <v>&lt;PE&gt;</v>
          </cell>
          <cell r="E339" t="str">
            <v>@NA</v>
          </cell>
          <cell r="F339" t="str">
            <v>@NA</v>
          </cell>
          <cell r="G339" t="str">
            <v>@NA</v>
          </cell>
          <cell r="H339" t="str">
            <v>@NA</v>
          </cell>
          <cell r="I339" t="str">
            <v>@NA</v>
          </cell>
          <cell r="J339" t="str">
            <v>@NA</v>
          </cell>
          <cell r="K339" t="str">
            <v>@NA</v>
          </cell>
          <cell r="L339" t="str">
            <v>@NA</v>
          </cell>
        </row>
        <row r="342">
          <cell r="B342" t="str">
            <v>XACC</v>
          </cell>
          <cell r="D342" t="str">
            <v>&lt;PE&gt;</v>
          </cell>
          <cell r="E342" t="str">
            <v>@NA</v>
          </cell>
          <cell r="F342" t="str">
            <v>@NA</v>
          </cell>
          <cell r="G342" t="str">
            <v>@NA</v>
          </cell>
          <cell r="H342" t="str">
            <v>@NA</v>
          </cell>
          <cell r="I342" t="str">
            <v>@NA</v>
          </cell>
          <cell r="J342">
            <v>0</v>
          </cell>
          <cell r="K342">
            <v>0</v>
          </cell>
          <cell r="L342">
            <v>0</v>
          </cell>
        </row>
        <row r="343">
          <cell r="B343" t="str">
            <v>APO</v>
          </cell>
          <cell r="C343" t="str">
            <v>C</v>
          </cell>
          <cell r="D343" t="str">
            <v>&lt;PE&gt;</v>
          </cell>
          <cell r="E343" t="str">
            <v>@NA</v>
          </cell>
          <cell r="F343" t="str">
            <v>@NA</v>
          </cell>
          <cell r="G343" t="str">
            <v>@NA</v>
          </cell>
          <cell r="H343" t="str">
            <v>@NA</v>
          </cell>
          <cell r="I343" t="str">
            <v>@NA</v>
          </cell>
          <cell r="J343" t="str">
            <v>@NA</v>
          </cell>
          <cell r="K343" t="str">
            <v>@NA</v>
          </cell>
          <cell r="L343" t="str">
            <v>@NA</v>
          </cell>
        </row>
        <row r="344">
          <cell r="B344" t="str">
            <v>PRODV</v>
          </cell>
          <cell r="C344" t="str">
            <v>C</v>
          </cell>
          <cell r="D344" t="str">
            <v>&lt;PE&gt;</v>
          </cell>
          <cell r="E344" t="str">
            <v>@NA</v>
          </cell>
          <cell r="F344" t="str">
            <v>@NA</v>
          </cell>
          <cell r="G344" t="str">
            <v>@NA</v>
          </cell>
          <cell r="H344" t="str">
            <v>@NA</v>
          </cell>
          <cell r="I344" t="str">
            <v>@NA</v>
          </cell>
          <cell r="J344">
            <v>0</v>
          </cell>
          <cell r="K344" t="str">
            <v>@NA</v>
          </cell>
          <cell r="L344" t="str">
            <v>@NA</v>
          </cell>
        </row>
        <row r="345">
          <cell r="B345" t="str">
            <v>LCOX</v>
          </cell>
          <cell r="D345" t="str">
            <v>&lt;PE&gt;</v>
          </cell>
          <cell r="E345">
            <v>5.7</v>
          </cell>
          <cell r="F345">
            <v>3.8</v>
          </cell>
          <cell r="G345">
            <v>8.6</v>
          </cell>
          <cell r="H345">
            <v>227.8</v>
          </cell>
          <cell r="I345">
            <v>210.81678299999999</v>
          </cell>
          <cell r="J345">
            <v>200.97584499999999</v>
          </cell>
          <cell r="K345">
            <v>203.40529799999999</v>
          </cell>
          <cell r="L345">
            <v>181.73432099999999</v>
          </cell>
        </row>
        <row r="346">
          <cell r="E346">
            <v>3.5999999999999588E-2</v>
          </cell>
          <cell r="F346">
            <v>4.0000000000000036E-3</v>
          </cell>
          <cell r="G346">
            <v>-3.399999999999892E-2</v>
          </cell>
          <cell r="H346">
            <v>-1.9160999999996875E-2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8">
          <cell r="E348">
            <v>349.98500000000001</v>
          </cell>
          <cell r="F348">
            <v>370.803</v>
          </cell>
          <cell r="G348">
            <v>347.78</v>
          </cell>
          <cell r="H348">
            <v>415.96199999999999</v>
          </cell>
          <cell r="I348">
            <v>401.55234300000001</v>
          </cell>
          <cell r="J348">
            <v>362.56848000000002</v>
          </cell>
          <cell r="K348">
            <v>523.48826599999995</v>
          </cell>
          <cell r="L348">
            <v>379.49792600000001</v>
          </cell>
        </row>
        <row r="349">
          <cell r="E349">
            <v>27.629000000000001</v>
          </cell>
          <cell r="F349">
            <v>43.225999999999999</v>
          </cell>
          <cell r="G349">
            <v>35.826999999999998</v>
          </cell>
          <cell r="H349">
            <v>34.054464000000003</v>
          </cell>
          <cell r="I349">
            <v>36.644893000000003</v>
          </cell>
          <cell r="J349">
            <v>73.991632999999993</v>
          </cell>
          <cell r="K349">
            <v>83.714634000000004</v>
          </cell>
          <cell r="L349">
            <v>82.093412999999998</v>
          </cell>
        </row>
        <row r="350">
          <cell r="E350">
            <v>-296.65199999999999</v>
          </cell>
          <cell r="F350">
            <v>-291.75200000000001</v>
          </cell>
          <cell r="G350">
            <v>-265.39299999999997</v>
          </cell>
          <cell r="H350">
            <v>-59.920999999999999</v>
          </cell>
          <cell r="I350">
            <v>-46.990673999999999</v>
          </cell>
          <cell r="J350">
            <v>-44.072029999999998</v>
          </cell>
          <cell r="K350">
            <v>-67.842304999999996</v>
          </cell>
          <cell r="L350">
            <v>-91.971007999999998</v>
          </cell>
        </row>
        <row r="351">
          <cell r="B351" t="str">
            <v>&lt;REF&gt;EOYWC</v>
          </cell>
          <cell r="E351">
            <v>80.962000000000046</v>
          </cell>
          <cell r="F351">
            <v>122.27699999999999</v>
          </cell>
          <cell r="G351">
            <v>118.214</v>
          </cell>
          <cell r="H351">
            <v>390.09546399999999</v>
          </cell>
          <cell r="I351">
            <v>391.20656200000002</v>
          </cell>
          <cell r="J351">
            <v>392.48808300000002</v>
          </cell>
          <cell r="K351">
            <v>539.36059499999999</v>
          </cell>
          <cell r="L351">
            <v>369.62033100000002</v>
          </cell>
        </row>
        <row r="354">
          <cell r="B354" t="str">
            <v>DD1</v>
          </cell>
          <cell r="D354" t="str">
            <v>&lt;PE&gt;</v>
          </cell>
          <cell r="E354">
            <v>38.771000000000001</v>
          </cell>
          <cell r="F354">
            <v>50.198</v>
          </cell>
          <cell r="G354">
            <v>24</v>
          </cell>
          <cell r="H354">
            <v>24</v>
          </cell>
          <cell r="I354">
            <v>24</v>
          </cell>
          <cell r="J354">
            <v>0</v>
          </cell>
          <cell r="K354" t="str">
            <v>@NA</v>
          </cell>
          <cell r="L354" t="str">
            <v>@NA</v>
          </cell>
        </row>
        <row r="355">
          <cell r="B355" t="str">
            <v>DD2</v>
          </cell>
          <cell r="D355" t="str">
            <v>&lt;PE&gt;</v>
          </cell>
          <cell r="E355">
            <v>0</v>
          </cell>
          <cell r="F355">
            <v>0</v>
          </cell>
          <cell r="G355">
            <v>0</v>
          </cell>
          <cell r="H355">
            <v>24</v>
          </cell>
          <cell r="I355" t="str">
            <v>@NA</v>
          </cell>
          <cell r="J355" t="str">
            <v>@NA</v>
          </cell>
          <cell r="K355" t="str">
            <v>@NA</v>
          </cell>
          <cell r="L355" t="str">
            <v>@NA</v>
          </cell>
        </row>
        <row r="356">
          <cell r="B356" t="str">
            <v>DD3</v>
          </cell>
          <cell r="D356" t="str">
            <v>&lt;PE&gt;</v>
          </cell>
          <cell r="E356">
            <v>0</v>
          </cell>
          <cell r="F356" t="str">
            <v>@NA</v>
          </cell>
          <cell r="G356" t="str">
            <v>@NA</v>
          </cell>
          <cell r="H356" t="str">
            <v>@NA</v>
          </cell>
          <cell r="I356" t="str">
            <v>@NA</v>
          </cell>
          <cell r="J356" t="str">
            <v>@NA</v>
          </cell>
          <cell r="K356" t="str">
            <v>@NA</v>
          </cell>
          <cell r="L356" t="str">
            <v>@NA</v>
          </cell>
        </row>
        <row r="357">
          <cell r="B357" t="str">
            <v>DD4</v>
          </cell>
          <cell r="D357" t="str">
            <v>&lt;PE&gt;</v>
          </cell>
          <cell r="E357">
            <v>0</v>
          </cell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 t="str">
            <v>@NA</v>
          </cell>
          <cell r="K357" t="str">
            <v>@NA</v>
          </cell>
          <cell r="L357" t="str">
            <v>@NA</v>
          </cell>
        </row>
        <row r="358">
          <cell r="B358" t="str">
            <v>DD5</v>
          </cell>
          <cell r="D358" t="str">
            <v>&lt;PE&gt;</v>
          </cell>
          <cell r="E358">
            <v>0</v>
          </cell>
          <cell r="F358">
            <v>0</v>
          </cell>
          <cell r="G358" t="str">
            <v>@NA</v>
          </cell>
          <cell r="H358" t="str">
            <v>@NA</v>
          </cell>
          <cell r="I358" t="str">
            <v>@NA</v>
          </cell>
          <cell r="J358" t="str">
            <v>@NA</v>
          </cell>
          <cell r="K358" t="str">
            <v>@NA</v>
          </cell>
          <cell r="L358" t="str">
            <v>@NA</v>
          </cell>
        </row>
        <row r="359">
          <cell r="B359" t="str">
            <v>DD2TO5</v>
          </cell>
          <cell r="D359" t="str">
            <v>&lt;PE&gt;</v>
          </cell>
          <cell r="E359">
            <v>78.704000000000008</v>
          </cell>
          <cell r="F359">
            <v>72</v>
          </cell>
          <cell r="G359">
            <v>48</v>
          </cell>
          <cell r="H359">
            <v>0</v>
          </cell>
          <cell r="I359" t="str">
            <v>@NA</v>
          </cell>
          <cell r="J359" t="str">
            <v>@NA</v>
          </cell>
          <cell r="K359" t="str">
            <v>@NA</v>
          </cell>
          <cell r="L359">
            <v>13.979100000000001</v>
          </cell>
        </row>
        <row r="360">
          <cell r="B360" t="str">
            <v>DD50</v>
          </cell>
          <cell r="D360" t="str">
            <v>&lt;PE&gt;</v>
          </cell>
          <cell r="E360" t="str">
            <v>@NA</v>
          </cell>
          <cell r="F360" t="str">
            <v>@NA</v>
          </cell>
          <cell r="G360" t="str">
            <v>@NA</v>
          </cell>
          <cell r="H360" t="str">
            <v>@NA</v>
          </cell>
          <cell r="I360" t="str">
            <v>@NA</v>
          </cell>
          <cell r="J360" t="str">
            <v>@NA</v>
          </cell>
          <cell r="K360" t="str">
            <v>@NA</v>
          </cell>
          <cell r="L360">
            <v>55.916400000000003</v>
          </cell>
        </row>
        <row r="361">
          <cell r="E361">
            <v>117.47500000000001</v>
          </cell>
          <cell r="F361">
            <v>122.19800000000001</v>
          </cell>
          <cell r="G361">
            <v>72</v>
          </cell>
          <cell r="H361">
            <v>48</v>
          </cell>
          <cell r="I361">
            <v>24</v>
          </cell>
          <cell r="J361">
            <v>0</v>
          </cell>
          <cell r="K361">
            <v>0</v>
          </cell>
          <cell r="L361">
            <v>69.895499999999998</v>
          </cell>
        </row>
        <row r="365">
          <cell r="E365">
            <v>38.771000000000001</v>
          </cell>
          <cell r="F365">
            <v>50.198</v>
          </cell>
          <cell r="G365">
            <v>24</v>
          </cell>
          <cell r="H365">
            <v>24</v>
          </cell>
          <cell r="I365">
            <v>24</v>
          </cell>
          <cell r="J365">
            <v>0</v>
          </cell>
          <cell r="K365" t="str">
            <v>@NA</v>
          </cell>
          <cell r="L365" t="str">
            <v>@NA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48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E370">
            <v>275.46400000000006</v>
          </cell>
          <cell r="F370">
            <v>252</v>
          </cell>
          <cell r="G370">
            <v>168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48.926850000000002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335.4984</v>
          </cell>
        </row>
        <row r="372">
          <cell r="E372">
            <v>314.23500000000007</v>
          </cell>
          <cell r="F372">
            <v>302.19799999999998</v>
          </cell>
          <cell r="G372">
            <v>192</v>
          </cell>
          <cell r="H372">
            <v>72</v>
          </cell>
          <cell r="I372">
            <v>24</v>
          </cell>
          <cell r="J372">
            <v>0</v>
          </cell>
          <cell r="K372">
            <v>0</v>
          </cell>
          <cell r="L372">
            <v>384.42525000000001</v>
          </cell>
        </row>
        <row r="373">
          <cell r="B373" t="str">
            <v>&lt;REF&gt;WAM</v>
          </cell>
          <cell r="E373">
            <v>2.6749095552245161</v>
          </cell>
          <cell r="F373">
            <v>2.4730191983502183</v>
          </cell>
          <cell r="G373">
            <v>2.6666666666666665</v>
          </cell>
          <cell r="H373">
            <v>1.5</v>
          </cell>
          <cell r="I373">
            <v>1</v>
          </cell>
          <cell r="J373" t="str">
            <v>N.M.</v>
          </cell>
          <cell r="K373" t="str">
            <v>N.M.</v>
          </cell>
          <cell r="L373">
            <v>5.5</v>
          </cell>
        </row>
        <row r="375">
          <cell r="A375" t="str">
            <v>ADJUSTMENTS</v>
          </cell>
        </row>
        <row r="376">
          <cell r="A376" t="str">
            <v xml:space="preserve">SURPLUS CASH </v>
          </cell>
        </row>
        <row r="378">
          <cell r="E378">
            <v>197.5</v>
          </cell>
          <cell r="F378">
            <v>274.10000000000002</v>
          </cell>
          <cell r="G378">
            <v>178.6</v>
          </cell>
          <cell r="H378">
            <v>267.26155499999999</v>
          </cell>
          <cell r="I378">
            <v>557.86800400000004</v>
          </cell>
          <cell r="J378">
            <v>700.79778199999998</v>
          </cell>
          <cell r="K378">
            <v>949.29323599999998</v>
          </cell>
          <cell r="L378">
            <v>1062.538241</v>
          </cell>
        </row>
        <row r="379">
          <cell r="E379" t="str">
            <v>@NA</v>
          </cell>
          <cell r="F379" t="str">
            <v>@NA</v>
          </cell>
          <cell r="G379" t="str">
            <v>@NA</v>
          </cell>
          <cell r="H379" t="str">
            <v>@NA</v>
          </cell>
          <cell r="I379" t="str">
            <v>@NA</v>
          </cell>
          <cell r="J379" t="str">
            <v>@NA</v>
          </cell>
          <cell r="K379" t="str">
            <v>@NA</v>
          </cell>
          <cell r="L379" t="str">
            <v>@NA</v>
          </cell>
        </row>
        <row r="380">
          <cell r="E380" t="str">
            <v>@NA</v>
          </cell>
          <cell r="F380" t="str">
            <v>@NA</v>
          </cell>
          <cell r="G380" t="str">
            <v>@NA</v>
          </cell>
          <cell r="H380" t="str">
            <v>@NA</v>
          </cell>
          <cell r="I380" t="str">
            <v>@NA</v>
          </cell>
          <cell r="J380" t="str">
            <v>@NA</v>
          </cell>
          <cell r="K380" t="str">
            <v>@NA</v>
          </cell>
          <cell r="L380" t="str">
            <v>@NA</v>
          </cell>
        </row>
        <row r="381">
          <cell r="B381" t="str">
            <v>IVLT</v>
          </cell>
          <cell r="D381" t="str">
            <v>&lt;PE&gt;</v>
          </cell>
          <cell r="E381" t="str">
            <v>@NA</v>
          </cell>
          <cell r="F381" t="str">
            <v>@NA</v>
          </cell>
          <cell r="G381" t="str">
            <v>@NA</v>
          </cell>
          <cell r="H381" t="str">
            <v>@NA</v>
          </cell>
          <cell r="I381" t="str">
            <v>@NA</v>
          </cell>
          <cell r="J381" t="str">
            <v>@NA</v>
          </cell>
          <cell r="K381" t="str">
            <v>@NA</v>
          </cell>
          <cell r="L381" t="str">
            <v>@NA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B383" t="str">
            <v>CASHOTH</v>
          </cell>
          <cell r="D383" t="str">
            <v>&lt;PE&gt;</v>
          </cell>
          <cell r="E383" t="str">
            <v>@NA</v>
          </cell>
          <cell r="F383" t="str">
            <v>@NA</v>
          </cell>
          <cell r="G383" t="str">
            <v>@NA</v>
          </cell>
          <cell r="H383" t="str">
            <v>@NA</v>
          </cell>
          <cell r="I383" t="str">
            <v>@NA</v>
          </cell>
          <cell r="J383" t="str">
            <v>@NA</v>
          </cell>
          <cell r="K383" t="str">
            <v>@NA</v>
          </cell>
          <cell r="L383" t="str">
            <v>@NA</v>
          </cell>
        </row>
        <row r="384">
          <cell r="B384" t="str">
            <v>&lt;REF&gt;GROSSCASH</v>
          </cell>
          <cell r="E384">
            <v>197.5</v>
          </cell>
          <cell r="F384">
            <v>274.10000000000002</v>
          </cell>
          <cell r="G384">
            <v>178.6</v>
          </cell>
          <cell r="H384">
            <v>267.26155499999999</v>
          </cell>
          <cell r="I384">
            <v>557.86800400000004</v>
          </cell>
          <cell r="J384">
            <v>700.79778199999998</v>
          </cell>
          <cell r="K384">
            <v>949.29323599999998</v>
          </cell>
          <cell r="L384">
            <v>1062.538241</v>
          </cell>
        </row>
        <row r="386">
          <cell r="B386" t="str">
            <v>HAIRCUT</v>
          </cell>
          <cell r="E386">
            <v>100</v>
          </cell>
          <cell r="F386">
            <v>100</v>
          </cell>
          <cell r="G386">
            <v>100</v>
          </cell>
          <cell r="H386">
            <v>100</v>
          </cell>
          <cell r="I386">
            <v>100</v>
          </cell>
          <cell r="J386">
            <v>100</v>
          </cell>
          <cell r="K386">
            <v>100</v>
          </cell>
          <cell r="L386">
            <v>0</v>
          </cell>
        </row>
        <row r="389">
          <cell r="E389">
            <v>197.5</v>
          </cell>
          <cell r="F389">
            <v>274.10000000000002</v>
          </cell>
          <cell r="G389">
            <v>178.6</v>
          </cell>
          <cell r="H389">
            <v>267.26155499999999</v>
          </cell>
          <cell r="I389">
            <v>557.86800400000004</v>
          </cell>
          <cell r="J389">
            <v>700.79778199999998</v>
          </cell>
          <cell r="K389">
            <v>949.29323599999998</v>
          </cell>
          <cell r="L389">
            <v>1062.538241</v>
          </cell>
        </row>
        <row r="390">
          <cell r="E390">
            <v>-197.5</v>
          </cell>
          <cell r="F390">
            <v>-274.10000000000002</v>
          </cell>
          <cell r="G390">
            <v>-178.6</v>
          </cell>
          <cell r="H390">
            <v>-267.26155499999999</v>
          </cell>
          <cell r="I390">
            <v>-557.86800400000004</v>
          </cell>
          <cell r="J390">
            <v>-700.79778199999998</v>
          </cell>
          <cell r="K390">
            <v>-949.29323599999998</v>
          </cell>
          <cell r="L390">
            <v>0</v>
          </cell>
        </row>
        <row r="391">
          <cell r="B391" t="str">
            <v>&lt;REF&gt;SURPLUSCASH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1062.538241</v>
          </cell>
        </row>
        <row r="393">
          <cell r="A393" t="str">
            <v>TRADE RECEIVABLES SOLD</v>
          </cell>
        </row>
        <row r="394">
          <cell r="B394" t="str">
            <v>TRECSOLD</v>
          </cell>
          <cell r="D394" t="str">
            <v>&lt;PE&gt;</v>
          </cell>
          <cell r="E394" t="str">
            <v>@NA</v>
          </cell>
          <cell r="F394" t="str">
            <v>@NA</v>
          </cell>
          <cell r="G394" t="str">
            <v>@NA</v>
          </cell>
          <cell r="H394" t="str">
            <v>@NA</v>
          </cell>
          <cell r="I394" t="str">
            <v>@NA</v>
          </cell>
          <cell r="J394" t="str">
            <v>@NA</v>
          </cell>
          <cell r="K394" t="str">
            <v>@NA</v>
          </cell>
          <cell r="L394" t="str">
            <v>@NA</v>
          </cell>
        </row>
        <row r="395">
          <cell r="B395" t="str">
            <v>TRECSOLDINT</v>
          </cell>
          <cell r="D395" t="str">
            <v>&lt;PE&gt;</v>
          </cell>
          <cell r="E395" t="str">
            <v>@NA</v>
          </cell>
          <cell r="F395" t="str">
            <v>@NA</v>
          </cell>
          <cell r="G395" t="str">
            <v>@NA</v>
          </cell>
          <cell r="H395" t="str">
            <v>@NA</v>
          </cell>
          <cell r="I395" t="str">
            <v>@NA</v>
          </cell>
          <cell r="J395" t="str">
            <v>@NA</v>
          </cell>
          <cell r="K395" t="str">
            <v>@NA</v>
          </cell>
          <cell r="L395" t="str">
            <v>@NA</v>
          </cell>
        </row>
        <row r="396">
          <cell r="B396" t="str">
            <v>TRECSRATE</v>
          </cell>
          <cell r="E396" t="str">
            <v>@NA</v>
          </cell>
          <cell r="F396" t="str">
            <v>@NA</v>
          </cell>
          <cell r="G396" t="str">
            <v>@NA</v>
          </cell>
          <cell r="H396" t="str">
            <v>@NA</v>
          </cell>
          <cell r="I396" t="str">
            <v>@NA</v>
          </cell>
          <cell r="J396" t="str">
            <v>@NA</v>
          </cell>
          <cell r="K396" t="str">
            <v>@NA</v>
          </cell>
          <cell r="L396" t="str">
            <v>@NA</v>
          </cell>
        </row>
        <row r="397">
          <cell r="B397" t="str">
            <v>&lt;REF&gt;TRECSRATE1</v>
          </cell>
          <cell r="E397">
            <v>5</v>
          </cell>
          <cell r="F397">
            <v>5</v>
          </cell>
          <cell r="G397">
            <v>5</v>
          </cell>
          <cell r="H397">
            <v>5</v>
          </cell>
          <cell r="I397">
            <v>5</v>
          </cell>
          <cell r="J397">
            <v>5</v>
          </cell>
          <cell r="K397">
            <v>5</v>
          </cell>
          <cell r="L397">
            <v>5</v>
          </cell>
        </row>
        <row r="398">
          <cell r="B398" t="str">
            <v>&lt;REF&gt;TRECSINTEXP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B399" t="str">
            <v>TRECSOLDSECX</v>
          </cell>
          <cell r="D399" t="str">
            <v>&lt;PE&gt;</v>
          </cell>
          <cell r="E399" t="str">
            <v>@NA</v>
          </cell>
          <cell r="F399" t="str">
            <v>@NA</v>
          </cell>
          <cell r="G399" t="str">
            <v>@NA</v>
          </cell>
          <cell r="H399" t="str">
            <v>@NA</v>
          </cell>
          <cell r="I399" t="str">
            <v>@NA</v>
          </cell>
          <cell r="J399" t="str">
            <v>@NA</v>
          </cell>
          <cell r="K399" t="str">
            <v>@NA</v>
          </cell>
          <cell r="L399" t="str">
            <v>@NA</v>
          </cell>
        </row>
        <row r="400">
          <cell r="B400" t="str">
            <v>TRECSOLDSECINT</v>
          </cell>
          <cell r="D400" t="str">
            <v>&lt;PE&gt;</v>
          </cell>
          <cell r="E400" t="str">
            <v>@NA</v>
          </cell>
          <cell r="F400" t="str">
            <v>@NA</v>
          </cell>
          <cell r="G400" t="str">
            <v>@NA</v>
          </cell>
          <cell r="H400" t="str">
            <v>@NA</v>
          </cell>
          <cell r="I400" t="str">
            <v>@NA</v>
          </cell>
          <cell r="J400" t="str">
            <v>@NA</v>
          </cell>
          <cell r="K400" t="str">
            <v>@NA</v>
          </cell>
          <cell r="L400" t="str">
            <v>@NA</v>
          </cell>
        </row>
        <row r="401">
          <cell r="B401" t="str">
            <v>&lt;REF&gt;TRECSOLDCHG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4">
          <cell r="B404" t="str">
            <v>OLARATENC</v>
          </cell>
          <cell r="E404">
            <v>7</v>
          </cell>
          <cell r="F404">
            <v>7</v>
          </cell>
          <cell r="G404">
            <v>7</v>
          </cell>
          <cell r="H404">
            <v>7</v>
          </cell>
          <cell r="I404">
            <v>7</v>
          </cell>
          <cell r="J404">
            <v>7</v>
          </cell>
          <cell r="K404">
            <v>7</v>
          </cell>
          <cell r="L404">
            <v>7</v>
          </cell>
        </row>
        <row r="405">
          <cell r="B405" t="str">
            <v>MRCTA</v>
          </cell>
          <cell r="D405" t="str">
            <v>&lt;PE&gt;</v>
          </cell>
          <cell r="E405" t="str">
            <v>@NA</v>
          </cell>
          <cell r="F405" t="str">
            <v>@NA</v>
          </cell>
          <cell r="G405" t="str">
            <v>@NA</v>
          </cell>
          <cell r="H405" t="str">
            <v>@NA</v>
          </cell>
          <cell r="I405" t="str">
            <v>@NA</v>
          </cell>
          <cell r="J405" t="str">
            <v>@NA</v>
          </cell>
          <cell r="K405" t="str">
            <v>@NA</v>
          </cell>
          <cell r="L405" t="str">
            <v>@NA</v>
          </cell>
        </row>
        <row r="406">
          <cell r="B406" t="str">
            <v>&lt;REF&gt;OLALIFE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B407" t="str">
            <v>MRC1</v>
          </cell>
          <cell r="D407" t="str">
            <v>&lt;PE&gt;</v>
          </cell>
          <cell r="E407" t="str">
            <v>@NA</v>
          </cell>
          <cell r="F407" t="str">
            <v>@NA</v>
          </cell>
          <cell r="G407" t="str">
            <v>@NA</v>
          </cell>
          <cell r="H407" t="str">
            <v>@NA</v>
          </cell>
          <cell r="I407" t="str">
            <v>@NA</v>
          </cell>
          <cell r="J407" t="str">
            <v>@NA</v>
          </cell>
          <cell r="K407" t="str">
            <v>@NA</v>
          </cell>
          <cell r="L407" t="str">
            <v>@NA</v>
          </cell>
        </row>
        <row r="408">
          <cell r="B408" t="str">
            <v>MRC2</v>
          </cell>
          <cell r="D408" t="str">
            <v>&lt;PE&gt;</v>
          </cell>
          <cell r="E408" t="str">
            <v>@NA</v>
          </cell>
          <cell r="F408" t="str">
            <v>@NA</v>
          </cell>
          <cell r="G408" t="str">
            <v>@NA</v>
          </cell>
          <cell r="H408" t="str">
            <v>@NA</v>
          </cell>
          <cell r="I408" t="str">
            <v>@NA</v>
          </cell>
          <cell r="J408" t="str">
            <v>@NA</v>
          </cell>
          <cell r="K408" t="str">
            <v>@NA</v>
          </cell>
          <cell r="L408" t="str">
            <v>@NA</v>
          </cell>
        </row>
        <row r="409">
          <cell r="B409" t="str">
            <v>MRC3</v>
          </cell>
          <cell r="D409" t="str">
            <v>&lt;PE&gt;</v>
          </cell>
          <cell r="E409" t="str">
            <v>@NA</v>
          </cell>
          <cell r="F409" t="str">
            <v>@NA</v>
          </cell>
          <cell r="G409" t="str">
            <v>@NA</v>
          </cell>
          <cell r="H409" t="str">
            <v>@NA</v>
          </cell>
          <cell r="I409" t="str">
            <v>@NA</v>
          </cell>
          <cell r="J409" t="str">
            <v>@NA</v>
          </cell>
          <cell r="K409" t="str">
            <v>@NA</v>
          </cell>
          <cell r="L409" t="str">
            <v>@NA</v>
          </cell>
        </row>
        <row r="410">
          <cell r="B410" t="str">
            <v>MRC4</v>
          </cell>
          <cell r="D410" t="str">
            <v>&lt;PE&gt;</v>
          </cell>
          <cell r="E410" t="str">
            <v>@NA</v>
          </cell>
          <cell r="F410" t="str">
            <v>@NA</v>
          </cell>
          <cell r="G410" t="str">
            <v>@NA</v>
          </cell>
          <cell r="H410" t="str">
            <v>@NA</v>
          </cell>
          <cell r="I410" t="str">
            <v>@NA</v>
          </cell>
          <cell r="J410" t="str">
            <v>@NA</v>
          </cell>
          <cell r="K410" t="str">
            <v>@NA</v>
          </cell>
          <cell r="L410" t="str">
            <v>@NA</v>
          </cell>
        </row>
        <row r="411">
          <cell r="B411" t="str">
            <v>MRC5</v>
          </cell>
          <cell r="D411" t="str">
            <v>&lt;PE&gt;</v>
          </cell>
          <cell r="E411" t="str">
            <v>@NA</v>
          </cell>
          <cell r="F411" t="str">
            <v>@NA</v>
          </cell>
          <cell r="G411" t="str">
            <v>@NA</v>
          </cell>
          <cell r="H411" t="str">
            <v>@NA</v>
          </cell>
          <cell r="I411" t="str">
            <v>@NA</v>
          </cell>
          <cell r="J411" t="str">
            <v>@NA</v>
          </cell>
          <cell r="K411" t="str">
            <v>@NA</v>
          </cell>
          <cell r="L411" t="str">
            <v>@NA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9">
          <cell r="B439" t="str">
            <v>&lt;REF&gt;OLADEBT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B440" t="str">
            <v>&lt;REF&gt;OLAINT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B441" t="str">
            <v>&lt;REF&gt;OLADEP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B442" t="str">
            <v>&lt;REF&gt;OLARENT</v>
          </cell>
          <cell r="E442" t="str">
            <v>@NA</v>
          </cell>
          <cell r="F442" t="str">
            <v>@NA</v>
          </cell>
          <cell r="G442" t="str">
            <v>@NA</v>
          </cell>
          <cell r="H442" t="str">
            <v>@NA</v>
          </cell>
          <cell r="I442" t="str">
            <v>@NA</v>
          </cell>
          <cell r="J442" t="str">
            <v>@NA</v>
          </cell>
          <cell r="K442" t="str">
            <v>@NA</v>
          </cell>
          <cell r="L442" t="str">
            <v>@NA</v>
          </cell>
        </row>
        <row r="443">
          <cell r="B443" t="str">
            <v>&lt;REF&gt;OLACAPEX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5">
          <cell r="A445" t="str">
            <v>CAPITALIZATION OF PURCHASE POWER AGREEMENTS</v>
          </cell>
        </row>
        <row r="446">
          <cell r="B446" t="str">
            <v>PURPOWER</v>
          </cell>
          <cell r="D446" t="str">
            <v>&lt;PE&gt;</v>
          </cell>
          <cell r="E446" t="str">
            <v>@NA</v>
          </cell>
          <cell r="F446" t="str">
            <v>@NA</v>
          </cell>
          <cell r="G446" t="str">
            <v>@NA</v>
          </cell>
          <cell r="H446" t="str">
            <v>@NA</v>
          </cell>
          <cell r="I446" t="str">
            <v>@NA</v>
          </cell>
          <cell r="J446" t="str">
            <v>@NA</v>
          </cell>
          <cell r="K446" t="str">
            <v>@NA</v>
          </cell>
          <cell r="L446" t="str">
            <v>@NA</v>
          </cell>
        </row>
        <row r="447">
          <cell r="E447">
            <v>7</v>
          </cell>
          <cell r="F447">
            <v>7</v>
          </cell>
          <cell r="G447">
            <v>7</v>
          </cell>
          <cell r="H447">
            <v>7</v>
          </cell>
          <cell r="I447">
            <v>7</v>
          </cell>
          <cell r="J447">
            <v>7</v>
          </cell>
          <cell r="K447">
            <v>7</v>
          </cell>
          <cell r="L447">
            <v>7</v>
          </cell>
        </row>
        <row r="448">
          <cell r="B448" t="str">
            <v>&lt;REF&gt;PPAINT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</row>
        <row r="449">
          <cell r="B449" t="str">
            <v>PPADEP</v>
          </cell>
          <cell r="D449" t="str">
            <v>&lt;PE&gt;</v>
          </cell>
          <cell r="E449" t="str">
            <v>@NA</v>
          </cell>
          <cell r="F449" t="str">
            <v>@NA</v>
          </cell>
          <cell r="G449" t="str">
            <v>@NA</v>
          </cell>
          <cell r="H449" t="str">
            <v>@NA</v>
          </cell>
          <cell r="I449" t="str">
            <v>@NA</v>
          </cell>
          <cell r="J449" t="str">
            <v>@NA</v>
          </cell>
          <cell r="K449" t="str">
            <v>@NA</v>
          </cell>
          <cell r="L449" t="str">
            <v>@NA</v>
          </cell>
        </row>
        <row r="453">
          <cell r="B453" t="str">
            <v>XRDC</v>
          </cell>
          <cell r="D453" t="str">
            <v>&lt;PE&gt;</v>
          </cell>
          <cell r="E453" t="str">
            <v>@NA</v>
          </cell>
          <cell r="F453" t="str">
            <v>@NA</v>
          </cell>
          <cell r="G453" t="str">
            <v>@NA</v>
          </cell>
          <cell r="H453" t="str">
            <v>@NA</v>
          </cell>
          <cell r="I453" t="str">
            <v>@NA</v>
          </cell>
          <cell r="J453" t="str">
            <v>@NA</v>
          </cell>
          <cell r="K453" t="str">
            <v>@NA</v>
          </cell>
          <cell r="L453" t="str">
            <v>@NA</v>
          </cell>
        </row>
        <row r="454">
          <cell r="B454" t="str">
            <v>AMXRDC</v>
          </cell>
          <cell r="D454" t="str">
            <v>&lt;PE&gt;</v>
          </cell>
          <cell r="E454" t="str">
            <v>@NA</v>
          </cell>
          <cell r="F454" t="str">
            <v>@NA</v>
          </cell>
          <cell r="G454" t="str">
            <v>@NA</v>
          </cell>
          <cell r="H454" t="str">
            <v>@NA</v>
          </cell>
          <cell r="I454" t="str">
            <v>@NA</v>
          </cell>
          <cell r="J454" t="str">
            <v>@NA</v>
          </cell>
          <cell r="K454" t="str">
            <v>@NA</v>
          </cell>
          <cell r="L454" t="str">
            <v>@NA</v>
          </cell>
        </row>
        <row r="456">
          <cell r="B456" t="str">
            <v>IFRNEXP</v>
          </cell>
          <cell r="D456" t="str">
            <v>&lt;PE&gt;</v>
          </cell>
          <cell r="E456" t="str">
            <v>@NA</v>
          </cell>
          <cell r="F456" t="str">
            <v>@NA</v>
          </cell>
          <cell r="G456" t="str">
            <v>@NA</v>
          </cell>
          <cell r="H456" t="str">
            <v>@NA</v>
          </cell>
          <cell r="I456" t="str">
            <v>@NA</v>
          </cell>
          <cell r="J456" t="str">
            <v>@NA</v>
          </cell>
          <cell r="K456" t="str">
            <v>@NA</v>
          </cell>
          <cell r="L456" t="str">
            <v>@NA</v>
          </cell>
        </row>
        <row r="457">
          <cell r="B457" t="str">
            <v>IFRNDEP</v>
          </cell>
          <cell r="D457" t="str">
            <v>&lt;PE&gt;</v>
          </cell>
          <cell r="E457" t="str">
            <v>@NA</v>
          </cell>
          <cell r="F457" t="str">
            <v>@NA</v>
          </cell>
          <cell r="G457" t="str">
            <v>@NA</v>
          </cell>
          <cell r="H457" t="str">
            <v>@NA</v>
          </cell>
          <cell r="I457" t="str">
            <v>@NA</v>
          </cell>
          <cell r="J457" t="str">
            <v>@NA</v>
          </cell>
          <cell r="K457" t="str">
            <v>@NA</v>
          </cell>
          <cell r="L457" t="str">
            <v>@NA</v>
          </cell>
        </row>
        <row r="462">
          <cell r="B462" t="str">
            <v>RECSTFIN</v>
          </cell>
          <cell r="D462" t="str">
            <v>&lt;PE&gt;</v>
          </cell>
          <cell r="E462" t="str">
            <v>@NA</v>
          </cell>
          <cell r="F462" t="str">
            <v>@NA</v>
          </cell>
          <cell r="G462" t="str">
            <v>@NA</v>
          </cell>
          <cell r="H462" t="str">
            <v>@NA</v>
          </cell>
          <cell r="I462" t="str">
            <v>@NA</v>
          </cell>
          <cell r="J462" t="str">
            <v>@NA</v>
          </cell>
          <cell r="K462" t="str">
            <v>@NA</v>
          </cell>
          <cell r="L462" t="str">
            <v>@NA</v>
          </cell>
        </row>
        <row r="463">
          <cell r="B463" t="str">
            <v>RECLTFIN</v>
          </cell>
          <cell r="D463" t="str">
            <v>&lt;PE&gt;</v>
          </cell>
          <cell r="E463" t="str">
            <v>@NA</v>
          </cell>
          <cell r="F463" t="str">
            <v>@NA</v>
          </cell>
          <cell r="G463" t="str">
            <v>@NA</v>
          </cell>
          <cell r="H463" t="str">
            <v>@NA</v>
          </cell>
          <cell r="I463" t="str">
            <v>@NA</v>
          </cell>
          <cell r="J463" t="str">
            <v>@NA</v>
          </cell>
          <cell r="K463" t="str">
            <v>@NA</v>
          </cell>
          <cell r="L463" t="str">
            <v>@NA</v>
          </cell>
        </row>
        <row r="464">
          <cell r="B464" t="str">
            <v>CAPFINAL</v>
          </cell>
          <cell r="D464" t="str">
            <v>&lt;PE&gt;</v>
          </cell>
          <cell r="E464" t="str">
            <v>@NA</v>
          </cell>
          <cell r="F464" t="str">
            <v>@NA</v>
          </cell>
          <cell r="G464" t="str">
            <v>@NA</v>
          </cell>
          <cell r="H464" t="str">
            <v>@NA</v>
          </cell>
          <cell r="I464" t="str">
            <v>@NA</v>
          </cell>
          <cell r="J464" t="str">
            <v>@NA</v>
          </cell>
          <cell r="K464" t="str">
            <v>@NA</v>
          </cell>
          <cell r="L464" t="str">
            <v>@NA</v>
          </cell>
        </row>
        <row r="465">
          <cell r="B465" t="str">
            <v>CAPFINAO</v>
          </cell>
          <cell r="D465" t="str">
            <v>&lt;PE&gt;</v>
          </cell>
          <cell r="E465" t="str">
            <v>@NA</v>
          </cell>
          <cell r="F465" t="str">
            <v>@NA</v>
          </cell>
          <cell r="G465" t="str">
            <v>@NA</v>
          </cell>
          <cell r="H465" t="str">
            <v>@NA</v>
          </cell>
          <cell r="I465" t="str">
            <v>@NA</v>
          </cell>
          <cell r="J465" t="str">
            <v>@NA</v>
          </cell>
          <cell r="K465" t="str">
            <v>@NA</v>
          </cell>
          <cell r="L465" t="str">
            <v>@NA</v>
          </cell>
        </row>
        <row r="466">
          <cell r="B466" t="str">
            <v>CAPFINRECSOLD</v>
          </cell>
          <cell r="D466" t="str">
            <v>&lt;PE&gt;</v>
          </cell>
          <cell r="E466" t="str">
            <v>@NA</v>
          </cell>
          <cell r="F466" t="str">
            <v>@NA</v>
          </cell>
          <cell r="G466" t="str">
            <v>@NA</v>
          </cell>
          <cell r="H466" t="str">
            <v>@NA</v>
          </cell>
          <cell r="I466" t="str">
            <v>@NA</v>
          </cell>
          <cell r="J466" t="str">
            <v>@NA</v>
          </cell>
          <cell r="K466" t="str">
            <v>@NA</v>
          </cell>
          <cell r="L466" t="str">
            <v>@NA</v>
          </cell>
        </row>
        <row r="467">
          <cell r="B467" t="str">
            <v>CAPFINDLC</v>
          </cell>
          <cell r="D467" t="str">
            <v>&lt;PE&gt;</v>
          </cell>
          <cell r="E467" t="str">
            <v>@NA</v>
          </cell>
          <cell r="F467" t="str">
            <v>@NA</v>
          </cell>
          <cell r="G467" t="str">
            <v>@NA</v>
          </cell>
          <cell r="H467" t="str">
            <v>@NA</v>
          </cell>
          <cell r="I467" t="str">
            <v>@NA</v>
          </cell>
          <cell r="J467" t="str">
            <v>@NA</v>
          </cell>
          <cell r="K467" t="str">
            <v>@NA</v>
          </cell>
          <cell r="L467" t="str">
            <v>@NA</v>
          </cell>
        </row>
        <row r="468">
          <cell r="B468" t="str">
            <v>CAPFINDLTT</v>
          </cell>
          <cell r="D468" t="str">
            <v>&lt;PE&gt;</v>
          </cell>
          <cell r="E468" t="str">
            <v>@NA</v>
          </cell>
          <cell r="F468" t="str">
            <v>@NA</v>
          </cell>
          <cell r="G468" t="str">
            <v>@NA</v>
          </cell>
          <cell r="H468" t="str">
            <v>@NA</v>
          </cell>
          <cell r="I468" t="str">
            <v>@NA</v>
          </cell>
          <cell r="J468" t="str">
            <v>@NA</v>
          </cell>
          <cell r="K468" t="str">
            <v>@NA</v>
          </cell>
          <cell r="L468" t="str">
            <v>@NA</v>
          </cell>
        </row>
        <row r="469">
          <cell r="B469" t="str">
            <v>CAPFINDLO</v>
          </cell>
          <cell r="D469" t="str">
            <v>&lt;PE&gt;</v>
          </cell>
          <cell r="E469" t="str">
            <v>@NA</v>
          </cell>
          <cell r="F469" t="str">
            <v>@NA</v>
          </cell>
          <cell r="G469" t="str">
            <v>@NA</v>
          </cell>
          <cell r="H469" t="str">
            <v>@NA</v>
          </cell>
          <cell r="I469" t="str">
            <v>@NA</v>
          </cell>
          <cell r="J469" t="str">
            <v>@NA</v>
          </cell>
          <cell r="K469" t="str">
            <v>@NA</v>
          </cell>
          <cell r="L469" t="str">
            <v>@NA</v>
          </cell>
        </row>
        <row r="470">
          <cell r="B470" t="str">
            <v>CAPFINCEQ</v>
          </cell>
          <cell r="D470" t="str">
            <v>&lt;PE&gt;</v>
          </cell>
          <cell r="E470" t="str">
            <v>@NA</v>
          </cell>
          <cell r="F470" t="str">
            <v>@NA</v>
          </cell>
          <cell r="G470" t="str">
            <v>@NA</v>
          </cell>
          <cell r="H470" t="str">
            <v>@NA</v>
          </cell>
          <cell r="I470" t="str">
            <v>@NA</v>
          </cell>
          <cell r="J470" t="str">
            <v>@NA</v>
          </cell>
          <cell r="K470" t="str">
            <v>@NA</v>
          </cell>
          <cell r="L470" t="str">
            <v>@NA</v>
          </cell>
        </row>
        <row r="471">
          <cell r="B471" t="str">
            <v>CAPFINMI</v>
          </cell>
          <cell r="D471" t="str">
            <v>&lt;PE&gt;</v>
          </cell>
          <cell r="E471" t="str">
            <v>@NA</v>
          </cell>
          <cell r="F471" t="str">
            <v>@NA</v>
          </cell>
          <cell r="G471" t="str">
            <v>@NA</v>
          </cell>
          <cell r="H471" t="str">
            <v>@NA</v>
          </cell>
          <cell r="I471" t="str">
            <v>@NA</v>
          </cell>
          <cell r="J471" t="str">
            <v>@NA</v>
          </cell>
          <cell r="K471" t="str">
            <v>@NA</v>
          </cell>
          <cell r="L471" t="str">
            <v>@NA</v>
          </cell>
        </row>
        <row r="473">
          <cell r="B473" t="str">
            <v>CAPFINREV</v>
          </cell>
          <cell r="D473" t="str">
            <v>&lt;PE&gt;</v>
          </cell>
          <cell r="E473" t="str">
            <v>@NA</v>
          </cell>
          <cell r="F473" t="str">
            <v>@NA</v>
          </cell>
          <cell r="G473" t="str">
            <v>@NA</v>
          </cell>
          <cell r="H473" t="str">
            <v>@NA</v>
          </cell>
          <cell r="I473" t="str">
            <v>@NA</v>
          </cell>
          <cell r="J473" t="str">
            <v>@NA</v>
          </cell>
          <cell r="K473" t="str">
            <v>@NA</v>
          </cell>
          <cell r="L473" t="str">
            <v>@NA</v>
          </cell>
        </row>
        <row r="474">
          <cell r="B474" t="str">
            <v>CAPFINEXPNOCOGS</v>
          </cell>
          <cell r="D474" t="str">
            <v>&lt;PE&gt;</v>
          </cell>
          <cell r="E474" t="str">
            <v>@NA</v>
          </cell>
          <cell r="F474" t="str">
            <v>@NA</v>
          </cell>
          <cell r="G474" t="str">
            <v>@NA</v>
          </cell>
          <cell r="H474" t="str">
            <v>@NA</v>
          </cell>
          <cell r="I474" t="str">
            <v>@NA</v>
          </cell>
          <cell r="J474" t="str">
            <v>@NA</v>
          </cell>
          <cell r="K474" t="str">
            <v>@NA</v>
          </cell>
          <cell r="L474" t="str">
            <v>@NA</v>
          </cell>
        </row>
        <row r="475">
          <cell r="B475" t="str">
            <v>CAPFINEXP</v>
          </cell>
          <cell r="D475" t="str">
            <v>&lt;PE&gt;</v>
          </cell>
          <cell r="E475" t="str">
            <v>@NA</v>
          </cell>
          <cell r="F475" t="str">
            <v>@NA</v>
          </cell>
          <cell r="G475" t="str">
            <v>@NA</v>
          </cell>
          <cell r="H475" t="str">
            <v>@NA</v>
          </cell>
          <cell r="I475" t="str">
            <v>@NA</v>
          </cell>
          <cell r="J475" t="str">
            <v>@NA</v>
          </cell>
          <cell r="K475" t="str">
            <v>@NA</v>
          </cell>
          <cell r="L475" t="str">
            <v>@NA</v>
          </cell>
        </row>
        <row r="476">
          <cell r="B476" t="str">
            <v>CAPFINXINT</v>
          </cell>
          <cell r="D476" t="str">
            <v>&lt;PE&gt;</v>
          </cell>
          <cell r="E476" t="str">
            <v>@NA</v>
          </cell>
          <cell r="F476" t="str">
            <v>@NA</v>
          </cell>
          <cell r="G476" t="str">
            <v>@NA</v>
          </cell>
          <cell r="H476" t="str">
            <v>@NA</v>
          </cell>
          <cell r="I476" t="str">
            <v>@NA</v>
          </cell>
          <cell r="J476" t="str">
            <v>@NA</v>
          </cell>
          <cell r="K476" t="str">
            <v>@NA</v>
          </cell>
          <cell r="L476" t="str">
            <v>@NA</v>
          </cell>
        </row>
        <row r="477">
          <cell r="B477" t="str">
            <v>CAPFINEXPFACTCOGS</v>
          </cell>
          <cell r="E477" t="str">
            <v>@NA</v>
          </cell>
          <cell r="F477" t="str">
            <v>@NA</v>
          </cell>
          <cell r="G477" t="str">
            <v>@NA</v>
          </cell>
          <cell r="H477" t="str">
            <v>@NA</v>
          </cell>
          <cell r="I477" t="str">
            <v>@NA</v>
          </cell>
          <cell r="J477" t="str">
            <v>@NA</v>
          </cell>
          <cell r="K477" t="str">
            <v>@NA</v>
          </cell>
          <cell r="L477" t="str">
            <v>@NA</v>
          </cell>
        </row>
        <row r="478">
          <cell r="B478" t="str">
            <v>CAPFINDEP</v>
          </cell>
          <cell r="D478" t="str">
            <v>&lt;PE&gt;</v>
          </cell>
          <cell r="E478" t="str">
            <v>@NA</v>
          </cell>
          <cell r="F478" t="str">
            <v>@NA</v>
          </cell>
          <cell r="G478" t="str">
            <v>@NA</v>
          </cell>
          <cell r="H478" t="str">
            <v>@NA</v>
          </cell>
          <cell r="I478" t="str">
            <v>@NA</v>
          </cell>
          <cell r="J478" t="str">
            <v>@NA</v>
          </cell>
          <cell r="K478" t="str">
            <v>@NA</v>
          </cell>
          <cell r="L478" t="str">
            <v>@NA</v>
          </cell>
        </row>
        <row r="479">
          <cell r="B479" t="str">
            <v>CAPFINXIC</v>
          </cell>
          <cell r="D479" t="str">
            <v>&lt;PE&gt;</v>
          </cell>
          <cell r="E479" t="str">
            <v>@NA</v>
          </cell>
          <cell r="F479" t="str">
            <v>@NA</v>
          </cell>
          <cell r="G479" t="str">
            <v>@NA</v>
          </cell>
          <cell r="H479" t="str">
            <v>@NA</v>
          </cell>
          <cell r="I479" t="str">
            <v>@NA</v>
          </cell>
          <cell r="J479" t="str">
            <v>@NA</v>
          </cell>
          <cell r="K479" t="str">
            <v>@NA</v>
          </cell>
          <cell r="L479" t="str">
            <v>@NA</v>
          </cell>
        </row>
        <row r="480">
          <cell r="B480" t="str">
            <v>CAPFINESUB</v>
          </cell>
          <cell r="D480" t="str">
            <v>&lt;PE&gt;</v>
          </cell>
          <cell r="E480" t="str">
            <v>@NA</v>
          </cell>
          <cell r="F480" t="str">
            <v>@NA</v>
          </cell>
          <cell r="G480" t="str">
            <v>@NA</v>
          </cell>
          <cell r="H480" t="str">
            <v>@NA</v>
          </cell>
          <cell r="I480" t="str">
            <v>@NA</v>
          </cell>
          <cell r="J480" t="str">
            <v>@NA</v>
          </cell>
          <cell r="K480" t="str">
            <v>@NA</v>
          </cell>
          <cell r="L480" t="str">
            <v>@NA</v>
          </cell>
        </row>
        <row r="481">
          <cell r="B481" t="str">
            <v>CAPFINDVESUB</v>
          </cell>
          <cell r="D481" t="str">
            <v>&lt;PE&gt;</v>
          </cell>
          <cell r="E481" t="str">
            <v>@NA</v>
          </cell>
          <cell r="F481" t="str">
            <v>@NA</v>
          </cell>
          <cell r="G481" t="str">
            <v>@NA</v>
          </cell>
          <cell r="H481" t="str">
            <v>@NA</v>
          </cell>
          <cell r="I481" t="str">
            <v>@NA</v>
          </cell>
          <cell r="J481" t="str">
            <v>@NA</v>
          </cell>
          <cell r="K481" t="str">
            <v>@NA</v>
          </cell>
          <cell r="L481" t="str">
            <v>@NA</v>
          </cell>
        </row>
        <row r="482">
          <cell r="B482" t="str">
            <v>CAPFINIDIT</v>
          </cell>
          <cell r="D482" t="str">
            <v>&lt;PE&gt;</v>
          </cell>
          <cell r="E482" t="str">
            <v>@NA</v>
          </cell>
          <cell r="F482" t="str">
            <v>@NA</v>
          </cell>
          <cell r="G482" t="str">
            <v>@NA</v>
          </cell>
          <cell r="H482" t="str">
            <v>@NA</v>
          </cell>
          <cell r="I482" t="str">
            <v>@NA</v>
          </cell>
          <cell r="J482" t="str">
            <v>@NA</v>
          </cell>
          <cell r="K482" t="str">
            <v>@NA</v>
          </cell>
          <cell r="L482" t="str">
            <v>@NA</v>
          </cell>
        </row>
        <row r="483">
          <cell r="B483" t="str">
            <v>CAPFINXINTCUR</v>
          </cell>
          <cell r="D483" t="str">
            <v>&lt;PE&gt;</v>
          </cell>
          <cell r="E483" t="str">
            <v>@NA</v>
          </cell>
          <cell r="F483" t="str">
            <v>@NA</v>
          </cell>
          <cell r="G483" t="str">
            <v>@NA</v>
          </cell>
          <cell r="H483" t="str">
            <v>@NA</v>
          </cell>
          <cell r="I483" t="str">
            <v>@NA</v>
          </cell>
          <cell r="J483" t="str">
            <v>@NA</v>
          </cell>
          <cell r="K483" t="str">
            <v>@NA</v>
          </cell>
          <cell r="L483" t="str">
            <v>@NA</v>
          </cell>
        </row>
        <row r="485">
          <cell r="B485" t="str">
            <v>CAPFINOANCF</v>
          </cell>
          <cell r="D485" t="str">
            <v>&lt;PE&gt;</v>
          </cell>
          <cell r="E485" t="str">
            <v>@NA</v>
          </cell>
          <cell r="F485" t="str">
            <v>@NA</v>
          </cell>
          <cell r="G485" t="str">
            <v>@NA</v>
          </cell>
          <cell r="H485" t="str">
            <v>@NA</v>
          </cell>
          <cell r="I485" t="str">
            <v>@NA</v>
          </cell>
          <cell r="J485" t="str">
            <v>@NA</v>
          </cell>
          <cell r="K485" t="str">
            <v>@NA</v>
          </cell>
          <cell r="L485" t="str">
            <v>@NA</v>
          </cell>
        </row>
        <row r="486">
          <cell r="B486" t="str">
            <v>CAPFINWCCHG</v>
          </cell>
          <cell r="D486" t="str">
            <v>&lt;PE&gt;</v>
          </cell>
          <cell r="E486" t="str">
            <v>@NA</v>
          </cell>
          <cell r="F486" t="str">
            <v>@NA</v>
          </cell>
          <cell r="G486" t="str">
            <v>@NA</v>
          </cell>
          <cell r="H486" t="str">
            <v>@NA</v>
          </cell>
          <cell r="I486" t="str">
            <v>@NA</v>
          </cell>
          <cell r="J486" t="str">
            <v>@NA</v>
          </cell>
          <cell r="K486" t="str">
            <v>@NA</v>
          </cell>
          <cell r="L486" t="str">
            <v>@NA</v>
          </cell>
        </row>
        <row r="487">
          <cell r="B487" t="str">
            <v>CAPFINCAPX</v>
          </cell>
          <cell r="D487" t="str">
            <v>&lt;PE&gt;</v>
          </cell>
          <cell r="E487" t="str">
            <v>@NA</v>
          </cell>
          <cell r="F487" t="str">
            <v>@NA</v>
          </cell>
          <cell r="G487" t="str">
            <v>@NA</v>
          </cell>
          <cell r="H487" t="str">
            <v>@NA</v>
          </cell>
          <cell r="I487" t="str">
            <v>@NA</v>
          </cell>
          <cell r="J487" t="str">
            <v>@NA</v>
          </cell>
          <cell r="K487" t="str">
            <v>@NA</v>
          </cell>
          <cell r="L487" t="str">
            <v>@NA</v>
          </cell>
        </row>
        <row r="491">
          <cell r="B491" t="str">
            <v>CAPFINDEBTEQ</v>
          </cell>
          <cell r="E491" t="str">
            <v>@NA</v>
          </cell>
          <cell r="F491" t="str">
            <v>@NA</v>
          </cell>
          <cell r="G491" t="str">
            <v>@NA</v>
          </cell>
          <cell r="H491" t="str">
            <v>@NA</v>
          </cell>
          <cell r="I491" t="str">
            <v>@NA</v>
          </cell>
          <cell r="J491" t="str">
            <v>@NA</v>
          </cell>
          <cell r="K491" t="str">
            <v>@NA</v>
          </cell>
          <cell r="L491" t="str">
            <v>@NA</v>
          </cell>
        </row>
        <row r="493">
          <cell r="B493" t="str">
            <v>CAPFINREVFACT</v>
          </cell>
          <cell r="E493" t="str">
            <v>@NA</v>
          </cell>
          <cell r="F493" t="str">
            <v>@NA</v>
          </cell>
          <cell r="G493" t="str">
            <v>@NA</v>
          </cell>
          <cell r="H493" t="str">
            <v>@NA</v>
          </cell>
          <cell r="I493" t="str">
            <v>@NA</v>
          </cell>
          <cell r="J493" t="str">
            <v>@NA</v>
          </cell>
          <cell r="K493" t="str">
            <v>@NA</v>
          </cell>
          <cell r="L493" t="str">
            <v>@NA</v>
          </cell>
        </row>
        <row r="494">
          <cell r="B494" t="str">
            <v>CAPFINEXPFACT</v>
          </cell>
          <cell r="E494" t="str">
            <v>@NA</v>
          </cell>
          <cell r="F494" t="str">
            <v>@NA</v>
          </cell>
          <cell r="G494" t="str">
            <v>@NA</v>
          </cell>
          <cell r="H494" t="str">
            <v>@NA</v>
          </cell>
          <cell r="I494" t="str">
            <v>@NA</v>
          </cell>
          <cell r="J494" t="str">
            <v>@NA</v>
          </cell>
          <cell r="K494" t="str">
            <v>@NA</v>
          </cell>
          <cell r="L494" t="str">
            <v>@NA</v>
          </cell>
        </row>
        <row r="495">
          <cell r="B495" t="str">
            <v>CAPFINEXPFACTNOCOGS</v>
          </cell>
          <cell r="E495" t="str">
            <v>@NA</v>
          </cell>
          <cell r="F495" t="str">
            <v>@NA</v>
          </cell>
          <cell r="G495" t="str">
            <v>@NA</v>
          </cell>
          <cell r="H495" t="str">
            <v>@NA</v>
          </cell>
          <cell r="I495" t="str">
            <v>@NA</v>
          </cell>
          <cell r="J495" t="str">
            <v>@NA</v>
          </cell>
          <cell r="K495" t="str">
            <v>@NA</v>
          </cell>
          <cell r="L495" t="str">
            <v>@NA</v>
          </cell>
        </row>
        <row r="496">
          <cell r="B496" t="str">
            <v>CAPFINDEPRATE</v>
          </cell>
          <cell r="E496" t="str">
            <v>@NA</v>
          </cell>
          <cell r="F496" t="str">
            <v>@NA</v>
          </cell>
          <cell r="G496" t="str">
            <v>@NA</v>
          </cell>
          <cell r="H496" t="str">
            <v>@NA</v>
          </cell>
          <cell r="I496" t="str">
            <v>@NA</v>
          </cell>
          <cell r="J496" t="str">
            <v>@NA</v>
          </cell>
          <cell r="K496" t="str">
            <v>@NA</v>
          </cell>
          <cell r="L496" t="str">
            <v>@NA</v>
          </cell>
        </row>
        <row r="497">
          <cell r="B497" t="str">
            <v>CAPFINTAXRATE</v>
          </cell>
          <cell r="E497" t="str">
            <v>@NA</v>
          </cell>
          <cell r="F497" t="str">
            <v>@NA</v>
          </cell>
          <cell r="G497" t="str">
            <v>@NA</v>
          </cell>
          <cell r="H497" t="str">
            <v>@NA</v>
          </cell>
          <cell r="I497" t="str">
            <v>@NA</v>
          </cell>
          <cell r="J497" t="str">
            <v>@NA</v>
          </cell>
          <cell r="K497" t="str">
            <v>@NA</v>
          </cell>
          <cell r="L497" t="str">
            <v>@NA</v>
          </cell>
        </row>
        <row r="501">
          <cell r="B501" t="str">
            <v>&lt;REF&gt;CAPFINASSETS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B502" t="str">
            <v>&lt;REF&gt;CAPFINAVGREC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B503" t="str">
            <v>&lt;REF&gt;TDREP</v>
          </cell>
          <cell r="E503">
            <v>117.48099999999999</v>
          </cell>
          <cell r="F503">
            <v>122.19800000000001</v>
          </cell>
          <cell r="G503">
            <v>72</v>
          </cell>
          <cell r="H503">
            <v>48</v>
          </cell>
          <cell r="I503">
            <v>24</v>
          </cell>
          <cell r="J503">
            <v>0</v>
          </cell>
          <cell r="K503">
            <v>0</v>
          </cell>
          <cell r="L503">
            <v>69.895499999999998</v>
          </cell>
        </row>
        <row r="504">
          <cell r="B504" t="str">
            <v>&lt;REF&gt;CAPFINDEBTREP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B505" t="str">
            <v>&lt;REF&gt;CAPFINDEBTGRPREP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</row>
        <row r="506">
          <cell r="B506" t="str">
            <v>&lt;REF&gt;CAPFINDREQ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</row>
        <row r="507">
          <cell r="E507">
            <v>117.48099999999999</v>
          </cell>
          <cell r="F507">
            <v>122.19800000000001</v>
          </cell>
          <cell r="G507">
            <v>72</v>
          </cell>
          <cell r="H507">
            <v>48</v>
          </cell>
          <cell r="I507">
            <v>24</v>
          </cell>
          <cell r="J507">
            <v>0</v>
          </cell>
          <cell r="K507">
            <v>0</v>
          </cell>
          <cell r="L507">
            <v>69.895499999999998</v>
          </cell>
        </row>
        <row r="508"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</row>
        <row r="509">
          <cell r="B509" t="str">
            <v>&lt;REF&gt;CAPFINDEBT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B510" t="str">
            <v>&lt;REF&gt;CAPFINEQ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2">
          <cell r="B512" t="str">
            <v>&lt;REF&gt;CAPFINREV1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B513" t="str">
            <v>&lt;REF&gt;CAPFINOPEX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B514" t="str">
            <v>&lt;REF&gt;CAPFINDAADJ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</row>
        <row r="515">
          <cell r="E515" t="str">
            <v>@NA</v>
          </cell>
          <cell r="F515" t="str">
            <v>@NA</v>
          </cell>
          <cell r="G515" t="str">
            <v>@NA</v>
          </cell>
          <cell r="H515" t="str">
            <v>@NA</v>
          </cell>
          <cell r="I515" t="str">
            <v>@NA</v>
          </cell>
          <cell r="J515" t="str">
            <v>@NA</v>
          </cell>
          <cell r="K515" t="str">
            <v>@NA</v>
          </cell>
          <cell r="L515" t="str">
            <v>@NA</v>
          </cell>
        </row>
        <row r="516">
          <cell r="E516" t="str">
            <v>@NA</v>
          </cell>
          <cell r="F516" t="str">
            <v>@NA</v>
          </cell>
          <cell r="G516" t="str">
            <v>@NA</v>
          </cell>
          <cell r="H516" t="str">
            <v>@NA</v>
          </cell>
          <cell r="I516" t="str">
            <v>@NA</v>
          </cell>
          <cell r="J516" t="str">
            <v>@NA</v>
          </cell>
          <cell r="K516" t="str">
            <v>@NA</v>
          </cell>
          <cell r="L516" t="str">
            <v>@NA</v>
          </cell>
        </row>
        <row r="517">
          <cell r="B517" t="str">
            <v>&lt;REF&gt;CAPFINEBITDA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</row>
        <row r="518">
          <cell r="E518" t="str">
            <v>@NA</v>
          </cell>
          <cell r="F518" t="str">
            <v>@NA</v>
          </cell>
          <cell r="G518" t="str">
            <v>@NA</v>
          </cell>
          <cell r="H518" t="str">
            <v>@NA</v>
          </cell>
          <cell r="I518" t="str">
            <v>@NA</v>
          </cell>
          <cell r="J518" t="str">
            <v>@NA</v>
          </cell>
          <cell r="K518" t="str">
            <v>@NA</v>
          </cell>
          <cell r="L518" t="str">
            <v>@NA</v>
          </cell>
        </row>
        <row r="519">
          <cell r="E519" t="str">
            <v>@NA</v>
          </cell>
          <cell r="F519" t="str">
            <v>@NA</v>
          </cell>
          <cell r="G519" t="str">
            <v>@NA</v>
          </cell>
          <cell r="H519" t="str">
            <v>@NA</v>
          </cell>
          <cell r="I519" t="str">
            <v>@NA</v>
          </cell>
          <cell r="J519" t="str">
            <v>@NA</v>
          </cell>
          <cell r="K519" t="str">
            <v>@NA</v>
          </cell>
          <cell r="L519" t="str">
            <v>@NA</v>
          </cell>
        </row>
        <row r="520">
          <cell r="B520" t="str">
            <v>&lt;REF&gt;CAPFINEBIT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B521" t="str">
            <v>&lt;REF&gt;CAPFININT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B522" t="str">
            <v>&lt;REF&gt;CAPFINTAX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B523" t="str">
            <v>&lt;REF&gt;CAPFINFFO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</row>
        <row r="525">
          <cell r="B525" t="str">
            <v>&lt;REF&gt;CAPFINCFO</v>
          </cell>
          <cell r="E525" t="str">
            <v>@NA</v>
          </cell>
          <cell r="F525" t="str">
            <v>@NA</v>
          </cell>
          <cell r="G525" t="str">
            <v>@NA</v>
          </cell>
          <cell r="H525" t="str">
            <v>@NA</v>
          </cell>
          <cell r="I525" t="str">
            <v>@NA</v>
          </cell>
          <cell r="J525" t="str">
            <v>@NA</v>
          </cell>
          <cell r="K525" t="str">
            <v>@NA</v>
          </cell>
          <cell r="L525" t="str">
            <v>@NA</v>
          </cell>
        </row>
        <row r="526">
          <cell r="E526" t="str">
            <v>@NA</v>
          </cell>
          <cell r="F526" t="str">
            <v>@NA</v>
          </cell>
          <cell r="G526" t="str">
            <v>@NA</v>
          </cell>
          <cell r="H526" t="str">
            <v>@NA</v>
          </cell>
          <cell r="I526" t="str">
            <v>@NA</v>
          </cell>
          <cell r="J526" t="str">
            <v>@NA</v>
          </cell>
          <cell r="K526" t="str">
            <v>@NA</v>
          </cell>
          <cell r="L526" t="str">
            <v>@NA</v>
          </cell>
        </row>
        <row r="527">
          <cell r="E527" t="str">
            <v>@NA</v>
          </cell>
          <cell r="F527" t="str">
            <v>@NA</v>
          </cell>
          <cell r="G527" t="str">
            <v>@NA</v>
          </cell>
          <cell r="H527" t="str">
            <v>@NA</v>
          </cell>
          <cell r="I527" t="str">
            <v>@NA</v>
          </cell>
          <cell r="J527" t="str">
            <v>@NA</v>
          </cell>
          <cell r="K527" t="str">
            <v>@NA</v>
          </cell>
          <cell r="L527" t="str">
            <v>@NA</v>
          </cell>
        </row>
        <row r="531">
          <cell r="B531" t="str">
            <v>CDREV</v>
          </cell>
          <cell r="D531" t="str">
            <v>&lt;PE&gt;</v>
          </cell>
          <cell r="E531" t="str">
            <v>@NA</v>
          </cell>
          <cell r="F531" t="str">
            <v>@NA</v>
          </cell>
          <cell r="G531" t="str">
            <v>@NA</v>
          </cell>
          <cell r="H531" t="str">
            <v>@NA</v>
          </cell>
          <cell r="I531" t="str">
            <v>@NA</v>
          </cell>
          <cell r="J531" t="str">
            <v>@NA</v>
          </cell>
          <cell r="K531" t="str">
            <v>@NA</v>
          </cell>
          <cell r="L531" t="str">
            <v>@NA</v>
          </cell>
        </row>
        <row r="532">
          <cell r="B532" t="str">
            <v>CDXOPT</v>
          </cell>
          <cell r="D532" t="str">
            <v>&lt;PE&gt;</v>
          </cell>
          <cell r="E532" t="str">
            <v>@NA</v>
          </cell>
          <cell r="F532" t="str">
            <v>@NA</v>
          </cell>
          <cell r="G532" t="str">
            <v>@NA</v>
          </cell>
          <cell r="H532" t="str">
            <v>@NA</v>
          </cell>
          <cell r="I532" t="str">
            <v>@NA</v>
          </cell>
          <cell r="J532" t="str">
            <v>@NA</v>
          </cell>
          <cell r="K532" t="str">
            <v>@NA</v>
          </cell>
          <cell r="L532" t="str">
            <v>@NA</v>
          </cell>
        </row>
        <row r="533">
          <cell r="B533" t="str">
            <v>CDDP</v>
          </cell>
          <cell r="D533" t="str">
            <v>&lt;PE&gt;</v>
          </cell>
          <cell r="E533" t="str">
            <v>@NA</v>
          </cell>
          <cell r="F533" t="str">
            <v>@NA</v>
          </cell>
          <cell r="G533" t="str">
            <v>@NA</v>
          </cell>
          <cell r="H533" t="str">
            <v>@NA</v>
          </cell>
          <cell r="I533" t="str">
            <v>@NA</v>
          </cell>
          <cell r="J533" t="str">
            <v>@NA</v>
          </cell>
          <cell r="K533" t="str">
            <v>@NA</v>
          </cell>
          <cell r="L533" t="str">
            <v>@NA</v>
          </cell>
        </row>
        <row r="534">
          <cell r="B534" t="str">
            <v>CDNOPI</v>
          </cell>
          <cell r="D534" t="str">
            <v>&lt;PE&gt;</v>
          </cell>
          <cell r="E534" t="str">
            <v>@NA</v>
          </cell>
          <cell r="F534" t="str">
            <v>@NA</v>
          </cell>
          <cell r="G534" t="str">
            <v>@NA</v>
          </cell>
          <cell r="H534" t="str">
            <v>@NA</v>
          </cell>
          <cell r="I534" t="str">
            <v>@NA</v>
          </cell>
          <cell r="J534" t="str">
            <v>@NA</v>
          </cell>
          <cell r="K534" t="str">
            <v>@NA</v>
          </cell>
          <cell r="L534" t="str">
            <v>@NA</v>
          </cell>
        </row>
        <row r="535">
          <cell r="B535" t="str">
            <v>CDXINT</v>
          </cell>
          <cell r="D535" t="str">
            <v>&lt;PE&gt;</v>
          </cell>
          <cell r="E535" t="str">
            <v>@NA</v>
          </cell>
          <cell r="F535" t="str">
            <v>@NA</v>
          </cell>
          <cell r="G535" t="str">
            <v>@NA</v>
          </cell>
          <cell r="H535" t="str">
            <v>@NA</v>
          </cell>
          <cell r="I535" t="str">
            <v>@NA</v>
          </cell>
          <cell r="J535" t="str">
            <v>@NA</v>
          </cell>
          <cell r="K535" t="str">
            <v>@NA</v>
          </cell>
          <cell r="L535" t="str">
            <v>@NA</v>
          </cell>
        </row>
        <row r="537">
          <cell r="B537" t="str">
            <v>CDFFO</v>
          </cell>
          <cell r="D537" t="str">
            <v>&lt;PE&gt;</v>
          </cell>
          <cell r="E537" t="str">
            <v>@NA</v>
          </cell>
          <cell r="F537" t="str">
            <v>@NA</v>
          </cell>
          <cell r="G537" t="str">
            <v>@NA</v>
          </cell>
          <cell r="H537" t="str">
            <v>@NA</v>
          </cell>
          <cell r="I537" t="str">
            <v>@NA</v>
          </cell>
          <cell r="J537" t="str">
            <v>@NA</v>
          </cell>
          <cell r="K537" t="str">
            <v>@NA</v>
          </cell>
          <cell r="L537" t="str">
            <v>@NA</v>
          </cell>
        </row>
        <row r="538">
          <cell r="B538" t="str">
            <v>CDWC</v>
          </cell>
          <cell r="D538" t="str">
            <v>&lt;PE&gt;</v>
          </cell>
          <cell r="E538" t="str">
            <v>@NA</v>
          </cell>
          <cell r="F538" t="str">
            <v>@NA</v>
          </cell>
          <cell r="G538" t="str">
            <v>@NA</v>
          </cell>
          <cell r="H538" t="str">
            <v>@NA</v>
          </cell>
          <cell r="I538" t="str">
            <v>@NA</v>
          </cell>
          <cell r="J538" t="str">
            <v>@NA</v>
          </cell>
          <cell r="K538" t="str">
            <v>@NA</v>
          </cell>
          <cell r="L538" t="str">
            <v>@NA</v>
          </cell>
        </row>
        <row r="539">
          <cell r="B539" t="str">
            <v>CDCAPX</v>
          </cell>
          <cell r="D539" t="str">
            <v>&lt;PE&gt;</v>
          </cell>
          <cell r="E539" t="str">
            <v>@NA</v>
          </cell>
          <cell r="F539" t="str">
            <v>@NA</v>
          </cell>
          <cell r="G539" t="str">
            <v>@NA</v>
          </cell>
          <cell r="H539" t="str">
            <v>@NA</v>
          </cell>
          <cell r="I539" t="str">
            <v>@NA</v>
          </cell>
          <cell r="J539" t="str">
            <v>@NA</v>
          </cell>
          <cell r="K539" t="str">
            <v>@NA</v>
          </cell>
          <cell r="L539" t="str">
            <v>@NA</v>
          </cell>
        </row>
        <row r="540">
          <cell r="B540" t="str">
            <v>CDDV</v>
          </cell>
          <cell r="D540" t="str">
            <v>&lt;PE&gt;</v>
          </cell>
          <cell r="E540" t="str">
            <v>@NA</v>
          </cell>
          <cell r="F540" t="str">
            <v>@NA</v>
          </cell>
          <cell r="G540" t="str">
            <v>@NA</v>
          </cell>
          <cell r="H540" t="str">
            <v>@NA</v>
          </cell>
          <cell r="I540" t="str">
            <v>@NA</v>
          </cell>
          <cell r="J540" t="str">
            <v>@NA</v>
          </cell>
          <cell r="K540" t="str">
            <v>@NA</v>
          </cell>
          <cell r="L540" t="str">
            <v>@NA</v>
          </cell>
        </row>
        <row r="542">
          <cell r="B542" t="str">
            <v>CDCHE</v>
          </cell>
          <cell r="D542" t="str">
            <v>&lt;PE&gt;</v>
          </cell>
          <cell r="E542" t="str">
            <v>@NA</v>
          </cell>
          <cell r="F542" t="str">
            <v>@NA</v>
          </cell>
          <cell r="G542" t="str">
            <v>@NA</v>
          </cell>
          <cell r="H542" t="str">
            <v>@NA</v>
          </cell>
          <cell r="I542" t="str">
            <v>@NA</v>
          </cell>
          <cell r="J542" t="str">
            <v>@NA</v>
          </cell>
          <cell r="K542" t="str">
            <v>@NA</v>
          </cell>
          <cell r="L542" t="str">
            <v>@NA</v>
          </cell>
        </row>
        <row r="543">
          <cell r="B543" t="str">
            <v>CDAT</v>
          </cell>
          <cell r="D543" t="str">
            <v>&lt;PE&gt;</v>
          </cell>
          <cell r="E543" t="str">
            <v>@NA</v>
          </cell>
          <cell r="F543" t="str">
            <v>@NA</v>
          </cell>
          <cell r="G543" t="str">
            <v>@NA</v>
          </cell>
          <cell r="H543" t="str">
            <v>@NA</v>
          </cell>
          <cell r="I543" t="str">
            <v>@NA</v>
          </cell>
          <cell r="J543" t="str">
            <v>@NA</v>
          </cell>
          <cell r="K543" t="str">
            <v>@NA</v>
          </cell>
          <cell r="L543" t="str">
            <v>@NA</v>
          </cell>
        </row>
        <row r="544">
          <cell r="B544" t="str">
            <v>CDTD</v>
          </cell>
          <cell r="D544" t="str">
            <v>&lt;PE&gt;</v>
          </cell>
          <cell r="E544" t="str">
            <v>@NA</v>
          </cell>
          <cell r="F544" t="str">
            <v>@NA</v>
          </cell>
          <cell r="G544" t="str">
            <v>@NA</v>
          </cell>
          <cell r="H544" t="str">
            <v>@NA</v>
          </cell>
          <cell r="I544" t="str">
            <v>@NA</v>
          </cell>
          <cell r="J544" t="str">
            <v>@NA</v>
          </cell>
          <cell r="K544" t="str">
            <v>@NA</v>
          </cell>
          <cell r="L544" t="str">
            <v>@NA</v>
          </cell>
        </row>
        <row r="545">
          <cell r="B545" t="str">
            <v>CDEQ</v>
          </cell>
          <cell r="D545" t="str">
            <v>&lt;PE&gt;</v>
          </cell>
          <cell r="E545" t="str">
            <v>@NA</v>
          </cell>
          <cell r="F545" t="str">
            <v>@NA</v>
          </cell>
          <cell r="G545" t="str">
            <v>@NA</v>
          </cell>
          <cell r="H545" t="str">
            <v>@NA</v>
          </cell>
          <cell r="I545" t="str">
            <v>@NA</v>
          </cell>
          <cell r="J545" t="str">
            <v>@NA</v>
          </cell>
          <cell r="K545" t="str">
            <v>@NA</v>
          </cell>
          <cell r="L545" t="str">
            <v>@NA</v>
          </cell>
        </row>
        <row r="547">
          <cell r="B547" t="str">
            <v>CDXINTCUR</v>
          </cell>
          <cell r="D547" t="str">
            <v>&lt;PE&gt;</v>
          </cell>
          <cell r="E547" t="str">
            <v>@NA</v>
          </cell>
          <cell r="F547" t="str">
            <v>@NA</v>
          </cell>
          <cell r="G547" t="str">
            <v>@NA</v>
          </cell>
          <cell r="H547" t="str">
            <v>@NA</v>
          </cell>
          <cell r="I547" t="str">
            <v>@NA</v>
          </cell>
          <cell r="J547" t="str">
            <v>@NA</v>
          </cell>
          <cell r="K547" t="str">
            <v>@NA</v>
          </cell>
          <cell r="L547" t="str">
            <v>@NA</v>
          </cell>
        </row>
        <row r="548">
          <cell r="B548" t="str">
            <v>CDINTPN</v>
          </cell>
          <cell r="D548" t="str">
            <v>&lt;PE&gt;</v>
          </cell>
          <cell r="E548" t="str">
            <v>@NA</v>
          </cell>
          <cell r="F548" t="str">
            <v>@NA</v>
          </cell>
          <cell r="G548" t="str">
            <v>@NA</v>
          </cell>
          <cell r="H548" t="str">
            <v>@NA</v>
          </cell>
          <cell r="I548" t="str">
            <v>@NA</v>
          </cell>
          <cell r="J548" t="str">
            <v>@NA</v>
          </cell>
          <cell r="K548" t="str">
            <v>@NA</v>
          </cell>
          <cell r="L548" t="str">
            <v>@NA</v>
          </cell>
        </row>
        <row r="549">
          <cell r="B549" t="str">
            <v>CDDVESUB</v>
          </cell>
          <cell r="D549" t="str">
            <v>&lt;PE&gt;</v>
          </cell>
          <cell r="E549" t="str">
            <v>@NA</v>
          </cell>
          <cell r="F549" t="str">
            <v>@NA</v>
          </cell>
          <cell r="G549" t="str">
            <v>@NA</v>
          </cell>
          <cell r="H549" t="str">
            <v>@NA</v>
          </cell>
          <cell r="I549" t="str">
            <v>@NA</v>
          </cell>
          <cell r="J549" t="str">
            <v>@NA</v>
          </cell>
          <cell r="K549" t="str">
            <v>@NA</v>
          </cell>
          <cell r="L549" t="str">
            <v>@NA</v>
          </cell>
        </row>
        <row r="552">
          <cell r="B552" t="str">
            <v>XINTNRI</v>
          </cell>
          <cell r="D552" t="str">
            <v>&lt;PE&gt;</v>
          </cell>
          <cell r="E552" t="str">
            <v>@NA</v>
          </cell>
          <cell r="F552" t="str">
            <v>@NA</v>
          </cell>
          <cell r="G552" t="str">
            <v>@NA</v>
          </cell>
          <cell r="H552" t="str">
            <v>@NA</v>
          </cell>
          <cell r="I552" t="str">
            <v>@NA</v>
          </cell>
          <cell r="J552" t="str">
            <v>@NA</v>
          </cell>
          <cell r="K552" t="str">
            <v>@NA</v>
          </cell>
          <cell r="L552" t="str">
            <v>@NA</v>
          </cell>
        </row>
        <row r="553">
          <cell r="B553" t="str">
            <v>NRDEBTC</v>
          </cell>
          <cell r="D553" t="str">
            <v>&lt;PE&gt;</v>
          </cell>
          <cell r="E553" t="str">
            <v>@NA</v>
          </cell>
          <cell r="F553" t="str">
            <v>@NA</v>
          </cell>
          <cell r="G553" t="str">
            <v>@NA</v>
          </cell>
          <cell r="H553" t="str">
            <v>@NA</v>
          </cell>
          <cell r="I553" t="str">
            <v>@NA</v>
          </cell>
          <cell r="J553" t="str">
            <v>@NA</v>
          </cell>
          <cell r="K553" t="str">
            <v>@NA</v>
          </cell>
          <cell r="L553" t="str">
            <v>@NA</v>
          </cell>
        </row>
        <row r="554">
          <cell r="B554" t="str">
            <v>NRDEBT</v>
          </cell>
          <cell r="D554" t="str">
            <v>&lt;PE&gt;</v>
          </cell>
          <cell r="E554" t="str">
            <v>@NA</v>
          </cell>
          <cell r="F554" t="str">
            <v>@NA</v>
          </cell>
          <cell r="G554" t="str">
            <v>@NA</v>
          </cell>
          <cell r="H554" t="str">
            <v>@NA</v>
          </cell>
          <cell r="I554" t="str">
            <v>@NA</v>
          </cell>
          <cell r="J554" t="str">
            <v>@NA</v>
          </cell>
          <cell r="K554" t="str">
            <v>@NA</v>
          </cell>
          <cell r="L554" t="str">
            <v>@NA</v>
          </cell>
        </row>
        <row r="556">
          <cell r="B556" t="str">
            <v>XINTSDI</v>
          </cell>
          <cell r="D556" t="str">
            <v>&lt;PE&gt;</v>
          </cell>
          <cell r="E556" t="str">
            <v>@NA</v>
          </cell>
          <cell r="F556" t="str">
            <v>@NA</v>
          </cell>
          <cell r="G556" t="str">
            <v>@NA</v>
          </cell>
          <cell r="H556" t="str">
            <v>@NA</v>
          </cell>
          <cell r="I556" t="str">
            <v>@NA</v>
          </cell>
          <cell r="J556" t="str">
            <v>@NA</v>
          </cell>
          <cell r="K556" t="str">
            <v>@NA</v>
          </cell>
          <cell r="L556" t="str">
            <v>@NA</v>
          </cell>
        </row>
        <row r="557">
          <cell r="B557" t="str">
            <v>SDA</v>
          </cell>
          <cell r="D557" t="str">
            <v>&lt;PE&gt;</v>
          </cell>
          <cell r="E557" t="str">
            <v>@NA</v>
          </cell>
          <cell r="F557" t="str">
            <v>@NA</v>
          </cell>
          <cell r="G557" t="str">
            <v>@NA</v>
          </cell>
          <cell r="H557" t="str">
            <v>@NA</v>
          </cell>
          <cell r="I557" t="str">
            <v>@NA</v>
          </cell>
          <cell r="J557" t="str">
            <v>@NA</v>
          </cell>
          <cell r="K557" t="str">
            <v>@NA</v>
          </cell>
          <cell r="L557" t="str">
            <v>@NA</v>
          </cell>
        </row>
        <row r="558">
          <cell r="B558" t="str">
            <v>SECDEBTC</v>
          </cell>
          <cell r="D558" t="str">
            <v>&lt;PE&gt;</v>
          </cell>
          <cell r="E558" t="str">
            <v>@NA</v>
          </cell>
          <cell r="F558" t="str">
            <v>@NA</v>
          </cell>
          <cell r="G558" t="str">
            <v>@NA</v>
          </cell>
          <cell r="H558" t="str">
            <v>@NA</v>
          </cell>
          <cell r="I558" t="str">
            <v>@NA</v>
          </cell>
          <cell r="J558" t="str">
            <v>@NA</v>
          </cell>
          <cell r="K558" t="str">
            <v>@NA</v>
          </cell>
          <cell r="L558" t="str">
            <v>@NA</v>
          </cell>
        </row>
        <row r="559">
          <cell r="B559" t="str">
            <v>SECDEBT</v>
          </cell>
          <cell r="D559" t="str">
            <v>&lt;PE&gt;</v>
          </cell>
          <cell r="E559" t="str">
            <v>@NA</v>
          </cell>
          <cell r="F559" t="str">
            <v>@NA</v>
          </cell>
          <cell r="G559" t="str">
            <v>@NA</v>
          </cell>
          <cell r="H559" t="str">
            <v>@NA</v>
          </cell>
          <cell r="I559" t="str">
            <v>@NA</v>
          </cell>
          <cell r="J559" t="str">
            <v>@NA</v>
          </cell>
          <cell r="K559" t="str">
            <v>@NA</v>
          </cell>
          <cell r="L559" t="str">
            <v>@NA</v>
          </cell>
        </row>
        <row r="561">
          <cell r="A561" t="str">
            <v>ASSET RETIREMENT OBLIGATIONS</v>
          </cell>
        </row>
        <row r="562">
          <cell r="B562" t="str">
            <v>ARO</v>
          </cell>
          <cell r="D562" t="str">
            <v>&lt;PE&gt;</v>
          </cell>
          <cell r="E562" t="str">
            <v>@NA</v>
          </cell>
          <cell r="F562" t="str">
            <v>@NA</v>
          </cell>
          <cell r="G562" t="str">
            <v>@NA</v>
          </cell>
          <cell r="H562" t="str">
            <v>@NA</v>
          </cell>
          <cell r="I562" t="str">
            <v>@NA</v>
          </cell>
          <cell r="J562" t="str">
            <v>@NA</v>
          </cell>
          <cell r="K562" t="str">
            <v>@NA</v>
          </cell>
          <cell r="L562" t="str">
            <v>@NA</v>
          </cell>
        </row>
        <row r="563">
          <cell r="B563" t="str">
            <v>AROFA</v>
          </cell>
          <cell r="D563" t="str">
            <v>&lt;PE&gt;</v>
          </cell>
          <cell r="E563" t="str">
            <v>@NA</v>
          </cell>
          <cell r="F563" t="str">
            <v>@NA</v>
          </cell>
          <cell r="G563" t="str">
            <v>@NA</v>
          </cell>
          <cell r="H563" t="str">
            <v>@NA</v>
          </cell>
          <cell r="I563" t="str">
            <v>@NA</v>
          </cell>
          <cell r="J563" t="str">
            <v>@NA</v>
          </cell>
          <cell r="K563" t="str">
            <v>@NA</v>
          </cell>
          <cell r="L563" t="str">
            <v>@NA</v>
          </cell>
        </row>
        <row r="564"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B565" t="str">
            <v>AROTAXRATE</v>
          </cell>
          <cell r="E565">
            <v>16</v>
          </cell>
          <cell r="F565">
            <v>16</v>
          </cell>
          <cell r="G565">
            <v>16</v>
          </cell>
          <cell r="H565">
            <v>16</v>
          </cell>
          <cell r="I565">
            <v>16</v>
          </cell>
          <cell r="J565">
            <v>16</v>
          </cell>
          <cell r="K565">
            <v>16</v>
          </cell>
          <cell r="L565">
            <v>16</v>
          </cell>
        </row>
        <row r="566"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</row>
        <row r="567">
          <cell r="B567" t="str">
            <v>&lt;REF&gt;ARODEBT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9">
          <cell r="B569" t="str">
            <v>AROIE</v>
          </cell>
          <cell r="D569" t="str">
            <v>&lt;PE&gt;</v>
          </cell>
          <cell r="E569" t="str">
            <v>@NA</v>
          </cell>
          <cell r="F569" t="str">
            <v>@NA</v>
          </cell>
          <cell r="G569" t="str">
            <v>@NA</v>
          </cell>
          <cell r="H569" t="str">
            <v>@NA</v>
          </cell>
          <cell r="I569" t="str">
            <v>@NA</v>
          </cell>
          <cell r="J569" t="str">
            <v>@NA</v>
          </cell>
          <cell r="K569" t="str">
            <v>@NA</v>
          </cell>
          <cell r="L569" t="str">
            <v>@NA</v>
          </cell>
        </row>
        <row r="570">
          <cell r="B570" t="str">
            <v>AROFC</v>
          </cell>
          <cell r="D570" t="str">
            <v>&lt;PE&gt;</v>
          </cell>
          <cell r="E570" t="str">
            <v>@NA</v>
          </cell>
          <cell r="F570" t="str">
            <v>@NA</v>
          </cell>
          <cell r="G570" t="str">
            <v>@NA</v>
          </cell>
          <cell r="H570" t="str">
            <v>@NA</v>
          </cell>
          <cell r="I570" t="str">
            <v>@NA</v>
          </cell>
          <cell r="J570" t="str">
            <v>@NA</v>
          </cell>
          <cell r="K570" t="str">
            <v>@NA</v>
          </cell>
          <cell r="L570" t="str">
            <v>@NA</v>
          </cell>
        </row>
        <row r="572">
          <cell r="B572" t="str">
            <v>AROCOST</v>
          </cell>
          <cell r="D572" t="str">
            <v>&lt;PE&gt;</v>
          </cell>
          <cell r="E572" t="str">
            <v>@NA</v>
          </cell>
          <cell r="F572" t="str">
            <v>@NA</v>
          </cell>
          <cell r="G572" t="str">
            <v>@NA</v>
          </cell>
          <cell r="H572" t="str">
            <v>@NA</v>
          </cell>
          <cell r="I572" t="str">
            <v>@NA</v>
          </cell>
          <cell r="J572" t="str">
            <v>@NA</v>
          </cell>
          <cell r="K572" t="str">
            <v>@NA</v>
          </cell>
          <cell r="L572" t="str">
            <v>@NA</v>
          </cell>
        </row>
        <row r="573">
          <cell r="B573" t="str">
            <v>&lt;REF&gt;AROFINCOST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B574" t="str">
            <v>AROAR</v>
          </cell>
          <cell r="D574" t="str">
            <v>&lt;PE&gt;</v>
          </cell>
          <cell r="E574" t="str">
            <v>@NA</v>
          </cell>
          <cell r="F574" t="str">
            <v>@NA</v>
          </cell>
          <cell r="G574" t="str">
            <v>@NA</v>
          </cell>
          <cell r="H574" t="str">
            <v>@NA</v>
          </cell>
          <cell r="I574" t="str">
            <v>@NA</v>
          </cell>
          <cell r="J574" t="str">
            <v>@NA</v>
          </cell>
          <cell r="K574" t="str">
            <v>@NA</v>
          </cell>
          <cell r="L574" t="str">
            <v>@NA</v>
          </cell>
        </row>
        <row r="575">
          <cell r="B575" t="str">
            <v>&lt;REF&gt;ARONET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B576" t="str">
            <v>AROCASH</v>
          </cell>
          <cell r="D576" t="str">
            <v>&lt;PE&gt;</v>
          </cell>
          <cell r="E576" t="str">
            <v>@NA</v>
          </cell>
          <cell r="F576" t="str">
            <v>@NA</v>
          </cell>
          <cell r="G576" t="str">
            <v>@NA</v>
          </cell>
          <cell r="H576" t="str">
            <v>@NA</v>
          </cell>
          <cell r="I576" t="str">
            <v>@NA</v>
          </cell>
          <cell r="J576" t="str">
            <v>@NA</v>
          </cell>
          <cell r="K576" t="str">
            <v>@NA</v>
          </cell>
          <cell r="L576" t="str">
            <v>@NA</v>
          </cell>
        </row>
        <row r="577"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E578">
            <v>16</v>
          </cell>
          <cell r="F578">
            <v>16</v>
          </cell>
          <cell r="G578">
            <v>16</v>
          </cell>
          <cell r="H578">
            <v>16</v>
          </cell>
          <cell r="I578">
            <v>16</v>
          </cell>
          <cell r="J578">
            <v>16</v>
          </cell>
          <cell r="K578">
            <v>16</v>
          </cell>
          <cell r="L578">
            <v>16</v>
          </cell>
        </row>
        <row r="579">
          <cell r="B579" t="str">
            <v>&lt;REF&gt;AROTE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B580" t="str">
            <v>&lt;REF&gt;AROFFO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6">
          <cell r="B586" t="str">
            <v>HDE</v>
          </cell>
          <cell r="D586" t="str">
            <v>&lt;PE&gt;</v>
          </cell>
          <cell r="E586" t="str">
            <v>@NA</v>
          </cell>
          <cell r="F586" t="str">
            <v>@NA</v>
          </cell>
          <cell r="G586" t="str">
            <v>@NA</v>
          </cell>
          <cell r="H586" t="str">
            <v>@NA</v>
          </cell>
          <cell r="I586" t="str">
            <v>@NA</v>
          </cell>
          <cell r="J586" t="str">
            <v>@NA</v>
          </cell>
          <cell r="K586" t="str">
            <v>@NA</v>
          </cell>
          <cell r="L586" t="str">
            <v>@NA</v>
          </cell>
        </row>
        <row r="587">
          <cell r="B587" t="str">
            <v>HCAD</v>
          </cell>
          <cell r="D587" t="str">
            <v>&lt;PE&gt;</v>
          </cell>
          <cell r="E587" t="str">
            <v>@NA</v>
          </cell>
          <cell r="F587" t="str">
            <v>@NA</v>
          </cell>
          <cell r="G587" t="str">
            <v>@NA</v>
          </cell>
          <cell r="H587" t="str">
            <v>@NA</v>
          </cell>
          <cell r="I587" t="str">
            <v>@NA</v>
          </cell>
          <cell r="J587" t="str">
            <v>@NA</v>
          </cell>
          <cell r="K587" t="str">
            <v>@NA</v>
          </cell>
          <cell r="L587" t="str">
            <v>@NA</v>
          </cell>
        </row>
        <row r="588">
          <cell r="B588" t="str">
            <v>HDPD</v>
          </cell>
          <cell r="D588" t="str">
            <v>&lt;PE&gt;</v>
          </cell>
          <cell r="E588" t="str">
            <v>@NA</v>
          </cell>
          <cell r="F588" t="str">
            <v>@NA</v>
          </cell>
          <cell r="G588" t="str">
            <v>@NA</v>
          </cell>
          <cell r="H588" t="str">
            <v>@NA</v>
          </cell>
          <cell r="I588" t="str">
            <v>@NA</v>
          </cell>
          <cell r="J588" t="str">
            <v>@NA</v>
          </cell>
          <cell r="K588" t="str">
            <v>@NA</v>
          </cell>
          <cell r="L588" t="str">
            <v>@NA</v>
          </cell>
        </row>
        <row r="591">
          <cell r="B591" t="str">
            <v>HDD</v>
          </cell>
          <cell r="D591" t="str">
            <v>&lt;PE&gt;</v>
          </cell>
          <cell r="E591" t="str">
            <v>@NA</v>
          </cell>
          <cell r="F591" t="str">
            <v>@NA</v>
          </cell>
          <cell r="G591" t="str">
            <v>@NA</v>
          </cell>
          <cell r="H591" t="str">
            <v>@NA</v>
          </cell>
          <cell r="I591" t="str">
            <v>@NA</v>
          </cell>
          <cell r="J591" t="str">
            <v>@NA</v>
          </cell>
          <cell r="K591" t="str">
            <v>@NA</v>
          </cell>
          <cell r="L591" t="str">
            <v>@NA</v>
          </cell>
        </row>
        <row r="592">
          <cell r="B592" t="str">
            <v>HDXINT</v>
          </cell>
          <cell r="D592" t="str">
            <v>&lt;PE&gt;</v>
          </cell>
          <cell r="E592" t="str">
            <v>@NA</v>
          </cell>
          <cell r="F592" t="str">
            <v>@NA</v>
          </cell>
          <cell r="G592" t="str">
            <v>@NA</v>
          </cell>
          <cell r="H592" t="str">
            <v>@NA</v>
          </cell>
          <cell r="I592" t="str">
            <v>@NA</v>
          </cell>
          <cell r="J592" t="str">
            <v>@NA</v>
          </cell>
          <cell r="K592" t="str">
            <v>@NA</v>
          </cell>
          <cell r="L592" t="str">
            <v>@NA</v>
          </cell>
        </row>
        <row r="593">
          <cell r="B593" t="str">
            <v>HDPI</v>
          </cell>
          <cell r="D593" t="str">
            <v>&lt;PE&gt;</v>
          </cell>
          <cell r="E593" t="str">
            <v>@NA</v>
          </cell>
          <cell r="F593" t="str">
            <v>@NA</v>
          </cell>
          <cell r="G593" t="str">
            <v>@NA</v>
          </cell>
          <cell r="H593" t="str">
            <v>@NA</v>
          </cell>
          <cell r="I593" t="str">
            <v>@NA</v>
          </cell>
          <cell r="J593" t="str">
            <v>@NA</v>
          </cell>
          <cell r="K593" t="str">
            <v>@NA</v>
          </cell>
          <cell r="L593" t="str">
            <v>@NA</v>
          </cell>
        </row>
        <row r="596">
          <cell r="B596" t="str">
            <v>MXHD</v>
          </cell>
          <cell r="D596" t="str">
            <v>&lt;PE&gt;</v>
          </cell>
          <cell r="E596" t="str">
            <v>@NA</v>
          </cell>
          <cell r="F596" t="str">
            <v>@NA</v>
          </cell>
          <cell r="G596" t="str">
            <v>@NA</v>
          </cell>
          <cell r="H596" t="str">
            <v>@NA</v>
          </cell>
          <cell r="I596" t="str">
            <v>@NA</v>
          </cell>
          <cell r="J596" t="str">
            <v>@NA</v>
          </cell>
          <cell r="K596" t="str">
            <v>@NA</v>
          </cell>
          <cell r="L596" t="str">
            <v>@NA</v>
          </cell>
        </row>
        <row r="597">
          <cell r="B597" t="str">
            <v>&lt;REF&gt;MXHDCAP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598">
          <cell r="B598" t="str">
            <v>MXHDXINT</v>
          </cell>
          <cell r="D598" t="str">
            <v>&lt;PE&gt;</v>
          </cell>
          <cell r="E598" t="str">
            <v>@NA</v>
          </cell>
          <cell r="F598" t="str">
            <v>@NA</v>
          </cell>
          <cell r="G598" t="str">
            <v>@NA</v>
          </cell>
          <cell r="H598" t="str">
            <v>@NA</v>
          </cell>
          <cell r="I598" t="str">
            <v>@NA</v>
          </cell>
          <cell r="J598" t="str">
            <v>@NA</v>
          </cell>
          <cell r="K598" t="str">
            <v>@NA</v>
          </cell>
          <cell r="L598" t="str">
            <v>@NA</v>
          </cell>
        </row>
        <row r="599">
          <cell r="B599" t="str">
            <v>&lt;REF&gt;MXHDEXP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B600" t="str">
            <v>MXHDI</v>
          </cell>
          <cell r="D600" t="str">
            <v>&lt;PE&gt;</v>
          </cell>
          <cell r="E600" t="str">
            <v>@NA</v>
          </cell>
          <cell r="F600" t="str">
            <v>@NA</v>
          </cell>
          <cell r="G600" t="str">
            <v>@NA</v>
          </cell>
          <cell r="H600" t="str">
            <v>@NA</v>
          </cell>
          <cell r="I600" t="str">
            <v>@NA</v>
          </cell>
          <cell r="J600" t="str">
            <v>@NA</v>
          </cell>
          <cell r="K600" t="str">
            <v>@NA</v>
          </cell>
          <cell r="L600" t="str">
            <v>@NA</v>
          </cell>
        </row>
        <row r="601">
          <cell r="B601" t="str">
            <v>&lt;REF&gt;MXHDCASH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4">
          <cell r="B604" t="str">
            <v>MXHE</v>
          </cell>
          <cell r="D604" t="str">
            <v>&lt;PE&gt;</v>
          </cell>
          <cell r="E604" t="str">
            <v>@NA</v>
          </cell>
          <cell r="F604" t="str">
            <v>@NA</v>
          </cell>
          <cell r="G604" t="str">
            <v>@NA</v>
          </cell>
          <cell r="H604" t="str">
            <v>@NA</v>
          </cell>
          <cell r="I604" t="str">
            <v>@NA</v>
          </cell>
          <cell r="J604" t="str">
            <v>@NA</v>
          </cell>
          <cell r="K604" t="str">
            <v>@NA</v>
          </cell>
          <cell r="L604" t="str">
            <v>@NA</v>
          </cell>
        </row>
        <row r="605">
          <cell r="B605" t="str">
            <v>&lt;REF&gt;MXHECAP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</row>
        <row r="606">
          <cell r="B606" t="str">
            <v>MXHEDIV</v>
          </cell>
          <cell r="D606" t="str">
            <v>&lt;PE&gt;</v>
          </cell>
          <cell r="E606" t="str">
            <v>@NA</v>
          </cell>
          <cell r="F606" t="str">
            <v>@NA</v>
          </cell>
          <cell r="G606" t="str">
            <v>@NA</v>
          </cell>
          <cell r="H606" t="str">
            <v>@NA</v>
          </cell>
          <cell r="I606" t="str">
            <v>@NA</v>
          </cell>
          <cell r="J606" t="str">
            <v>@NA</v>
          </cell>
          <cell r="K606" t="str">
            <v>@NA</v>
          </cell>
          <cell r="L606" t="str">
            <v>@NA</v>
          </cell>
        </row>
        <row r="607">
          <cell r="B607" t="str">
            <v>&lt;REF&gt;MXHEEXP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B608" t="str">
            <v>MXHED</v>
          </cell>
          <cell r="D608" t="str">
            <v>&lt;PE&gt;</v>
          </cell>
          <cell r="E608" t="str">
            <v>@NA</v>
          </cell>
          <cell r="F608" t="str">
            <v>@NA</v>
          </cell>
          <cell r="G608" t="str">
            <v>@NA</v>
          </cell>
          <cell r="H608" t="str">
            <v>@NA</v>
          </cell>
          <cell r="I608" t="str">
            <v>@NA</v>
          </cell>
          <cell r="J608" t="str">
            <v>@NA</v>
          </cell>
          <cell r="K608" t="str">
            <v>@NA</v>
          </cell>
          <cell r="L608" t="str">
            <v>@NA</v>
          </cell>
        </row>
        <row r="609">
          <cell r="B609" t="str">
            <v>&lt;REF&gt;MXHECASH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1">
          <cell r="A611" t="str">
            <v>PENSION / POSTRETIREMENT OBLIGATIONS</v>
          </cell>
        </row>
        <row r="634">
          <cell r="B634" t="str">
            <v>PPSC</v>
          </cell>
          <cell r="D634" t="str">
            <v>&lt;PE&gt;</v>
          </cell>
          <cell r="E634" t="str">
            <v>@NA</v>
          </cell>
          <cell r="F634" t="str">
            <v>@NA</v>
          </cell>
          <cell r="G634" t="str">
            <v>@NA</v>
          </cell>
          <cell r="H634" t="str">
            <v>@NA</v>
          </cell>
          <cell r="I634" t="str">
            <v>@NA</v>
          </cell>
          <cell r="J634" t="str">
            <v>@NA</v>
          </cell>
          <cell r="K634" t="str">
            <v>@NA</v>
          </cell>
          <cell r="L634">
            <v>4.9096070000000003</v>
          </cell>
        </row>
        <row r="635">
          <cell r="B635" t="str">
            <v>PRSC</v>
          </cell>
          <cell r="D635" t="str">
            <v>&lt;PE&gt;</v>
          </cell>
          <cell r="E635" t="str">
            <v>@NA</v>
          </cell>
          <cell r="F635" t="str">
            <v>@NA</v>
          </cell>
          <cell r="G635" t="str">
            <v>@NA</v>
          </cell>
          <cell r="H635" t="str">
            <v>@NA</v>
          </cell>
          <cell r="I635" t="str">
            <v>@NA</v>
          </cell>
          <cell r="J635" t="str">
            <v>@NA</v>
          </cell>
          <cell r="K635" t="str">
            <v>@NA</v>
          </cell>
          <cell r="L635" t="str">
            <v>@NA</v>
          </cell>
        </row>
        <row r="636"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4.9096070000000003</v>
          </cell>
        </row>
        <row r="638">
          <cell r="B638" t="str">
            <v>PPIC</v>
          </cell>
          <cell r="D638" t="str">
            <v>&lt;PE&gt;</v>
          </cell>
          <cell r="E638" t="str">
            <v>@NA</v>
          </cell>
          <cell r="F638" t="str">
            <v>@NA</v>
          </cell>
          <cell r="G638" t="str">
            <v>@NA</v>
          </cell>
          <cell r="H638" t="str">
            <v>@NA</v>
          </cell>
          <cell r="I638" t="str">
            <v>@NA</v>
          </cell>
          <cell r="J638" t="str">
            <v>@NA</v>
          </cell>
          <cell r="K638" t="str">
            <v>@NA</v>
          </cell>
          <cell r="L638" t="str">
            <v>@NA</v>
          </cell>
        </row>
        <row r="639">
          <cell r="B639" t="str">
            <v>PRIC</v>
          </cell>
          <cell r="D639" t="str">
            <v>&lt;PE&gt;</v>
          </cell>
          <cell r="E639" t="str">
            <v>@NA</v>
          </cell>
          <cell r="F639" t="str">
            <v>@NA</v>
          </cell>
          <cell r="G639" t="str">
            <v>@NA</v>
          </cell>
          <cell r="H639" t="str">
            <v>@NA</v>
          </cell>
          <cell r="I639" t="str">
            <v>@NA</v>
          </cell>
          <cell r="J639" t="str">
            <v>@NA</v>
          </cell>
          <cell r="K639" t="str">
            <v>@NA</v>
          </cell>
          <cell r="L639" t="str">
            <v>@NA</v>
          </cell>
        </row>
        <row r="640"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2">
          <cell r="B642" t="str">
            <v>PPRPA</v>
          </cell>
          <cell r="D642" t="str">
            <v>&lt;PE&gt;</v>
          </cell>
          <cell r="E642" t="str">
            <v>@NA</v>
          </cell>
          <cell r="F642" t="str">
            <v>@NA</v>
          </cell>
          <cell r="G642" t="str">
            <v>@NA</v>
          </cell>
          <cell r="H642" t="str">
            <v>@NA</v>
          </cell>
          <cell r="I642" t="str">
            <v>@NA</v>
          </cell>
          <cell r="J642" t="str">
            <v>@NA</v>
          </cell>
          <cell r="K642" t="str">
            <v>@NA</v>
          </cell>
          <cell r="L642" t="str">
            <v>@NA</v>
          </cell>
        </row>
        <row r="643">
          <cell r="B643" t="str">
            <v>PRRPE</v>
          </cell>
          <cell r="D643" t="str">
            <v>&lt;PE&gt;</v>
          </cell>
          <cell r="E643" t="str">
            <v>@NA</v>
          </cell>
          <cell r="F643" t="str">
            <v>@NA</v>
          </cell>
          <cell r="G643" t="str">
            <v>@NA</v>
          </cell>
          <cell r="H643" t="str">
            <v>@NA</v>
          </cell>
          <cell r="I643" t="str">
            <v>@NA</v>
          </cell>
          <cell r="J643" t="str">
            <v>@NA</v>
          </cell>
          <cell r="K643" t="str">
            <v>@NA</v>
          </cell>
          <cell r="L643" t="str">
            <v>@NA</v>
          </cell>
        </row>
        <row r="644"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6">
          <cell r="B646" t="str">
            <v>PPAMORT</v>
          </cell>
          <cell r="D646" t="str">
            <v>&lt;PE&gt;</v>
          </cell>
          <cell r="E646" t="str">
            <v>@NA</v>
          </cell>
          <cell r="F646" t="str">
            <v>@NA</v>
          </cell>
          <cell r="G646" t="str">
            <v>@NA</v>
          </cell>
          <cell r="H646" t="str">
            <v>@NA</v>
          </cell>
          <cell r="I646" t="str">
            <v>@NA</v>
          </cell>
          <cell r="J646" t="str">
            <v>@NA</v>
          </cell>
          <cell r="K646" t="str">
            <v>@NA</v>
          </cell>
          <cell r="L646" t="str">
            <v>@NA</v>
          </cell>
        </row>
        <row r="647">
          <cell r="B647" t="str">
            <v>PRAMORT</v>
          </cell>
          <cell r="D647" t="str">
            <v>&lt;PE&gt;</v>
          </cell>
          <cell r="E647" t="str">
            <v>@NA</v>
          </cell>
          <cell r="F647" t="str">
            <v>@NA</v>
          </cell>
          <cell r="G647" t="str">
            <v>@NA</v>
          </cell>
          <cell r="H647" t="str">
            <v>@NA</v>
          </cell>
          <cell r="I647" t="str">
            <v>@NA</v>
          </cell>
          <cell r="J647" t="str">
            <v>@NA</v>
          </cell>
          <cell r="K647" t="str">
            <v>@NA</v>
          </cell>
          <cell r="L647" t="str">
            <v>@NA</v>
          </cell>
        </row>
        <row r="648"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50">
          <cell r="B650" t="str">
            <v>PPPSC</v>
          </cell>
          <cell r="D650" t="str">
            <v>&lt;PE&gt;</v>
          </cell>
          <cell r="E650" t="str">
            <v>@NA</v>
          </cell>
          <cell r="F650" t="str">
            <v>@NA</v>
          </cell>
          <cell r="G650" t="str">
            <v>@NA</v>
          </cell>
          <cell r="H650" t="str">
            <v>@NA</v>
          </cell>
          <cell r="I650" t="str">
            <v>@NA</v>
          </cell>
          <cell r="J650" t="str">
            <v>@NA</v>
          </cell>
          <cell r="K650" t="str">
            <v>@NA</v>
          </cell>
          <cell r="L650" t="str">
            <v>@NA</v>
          </cell>
        </row>
        <row r="651">
          <cell r="B651" t="str">
            <v>PRPSC</v>
          </cell>
          <cell r="D651" t="str">
            <v>&lt;PE&gt;</v>
          </cell>
          <cell r="E651" t="str">
            <v>@NA</v>
          </cell>
          <cell r="F651" t="str">
            <v>@NA</v>
          </cell>
          <cell r="G651" t="str">
            <v>@NA</v>
          </cell>
          <cell r="H651" t="str">
            <v>@NA</v>
          </cell>
          <cell r="I651" t="str">
            <v>@NA</v>
          </cell>
          <cell r="J651" t="str">
            <v>@NA</v>
          </cell>
          <cell r="K651" t="str">
            <v>@NA</v>
          </cell>
          <cell r="L651" t="str">
            <v>@NA</v>
          </cell>
        </row>
        <row r="652"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4">
          <cell r="B654" t="str">
            <v>PPOTH</v>
          </cell>
          <cell r="D654" t="str">
            <v>&lt;PE&gt;</v>
          </cell>
          <cell r="E654" t="str">
            <v>@NA</v>
          </cell>
          <cell r="F654" t="str">
            <v>@NA</v>
          </cell>
          <cell r="G654" t="str">
            <v>@NA</v>
          </cell>
          <cell r="H654" t="str">
            <v>@NA</v>
          </cell>
          <cell r="I654" t="str">
            <v>@NA</v>
          </cell>
          <cell r="J654" t="str">
            <v>@NA</v>
          </cell>
          <cell r="K654" t="str">
            <v>@NA</v>
          </cell>
          <cell r="L654" t="str">
            <v>@NA</v>
          </cell>
        </row>
        <row r="655">
          <cell r="B655" t="str">
            <v>PROTH</v>
          </cell>
          <cell r="D655" t="str">
            <v>&lt;PE&gt;</v>
          </cell>
          <cell r="E655" t="str">
            <v>@NA</v>
          </cell>
          <cell r="F655" t="str">
            <v>@NA</v>
          </cell>
          <cell r="G655" t="str">
            <v>@NA</v>
          </cell>
          <cell r="H655" t="str">
            <v>@NA</v>
          </cell>
          <cell r="I655" t="str">
            <v>@NA</v>
          </cell>
          <cell r="J655" t="str">
            <v>@NA</v>
          </cell>
          <cell r="K655" t="str">
            <v>@NA</v>
          </cell>
          <cell r="L655" t="str">
            <v>@NA</v>
          </cell>
        </row>
        <row r="656"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</row>
        <row r="658">
          <cell r="B658" t="str">
            <v>&lt;REF&gt;PRBOPEXP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4.9096070000000003</v>
          </cell>
        </row>
        <row r="661">
          <cell r="B661" t="str">
            <v>PPICF</v>
          </cell>
          <cell r="C661" t="str">
            <v>C</v>
          </cell>
          <cell r="D661" t="str">
            <v>&lt;PE&gt;</v>
          </cell>
          <cell r="E661" t="str">
            <v>@NA</v>
          </cell>
          <cell r="F661" t="str">
            <v>@NA</v>
          </cell>
          <cell r="G661" t="str">
            <v>@NA</v>
          </cell>
          <cell r="H661" t="str">
            <v>@NA</v>
          </cell>
          <cell r="I661" t="str">
            <v>@NA</v>
          </cell>
          <cell r="J661" t="str">
            <v>@NA</v>
          </cell>
          <cell r="K661" t="str">
            <v>@NA</v>
          </cell>
          <cell r="L661">
            <v>1.7082889999999999</v>
          </cell>
        </row>
        <row r="662">
          <cell r="B662" t="str">
            <v>PRICF</v>
          </cell>
          <cell r="C662" t="str">
            <v>C</v>
          </cell>
          <cell r="D662" t="str">
            <v>&lt;PE&gt;</v>
          </cell>
          <cell r="E662" t="str">
            <v>@NA</v>
          </cell>
          <cell r="F662" t="str">
            <v>@NA</v>
          </cell>
          <cell r="G662" t="str">
            <v>@NA</v>
          </cell>
          <cell r="H662" t="str">
            <v>@NA</v>
          </cell>
          <cell r="I662" t="str">
            <v>@NA</v>
          </cell>
          <cell r="J662" t="str">
            <v>@NA</v>
          </cell>
          <cell r="K662" t="str">
            <v>@NA</v>
          </cell>
          <cell r="L662" t="str">
            <v>@NA</v>
          </cell>
        </row>
        <row r="663">
          <cell r="C663" t="str">
            <v>C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1.7082889999999999</v>
          </cell>
        </row>
        <row r="665">
          <cell r="B665" t="str">
            <v>PPRPAF</v>
          </cell>
          <cell r="C665" t="str">
            <v>C</v>
          </cell>
          <cell r="D665" t="str">
            <v>&lt;PE&gt;</v>
          </cell>
          <cell r="E665" t="str">
            <v>@NA</v>
          </cell>
          <cell r="F665" t="str">
            <v>@NA</v>
          </cell>
          <cell r="G665" t="str">
            <v>@NA</v>
          </cell>
          <cell r="H665" t="str">
            <v>@NA</v>
          </cell>
          <cell r="I665" t="str">
            <v>@NA</v>
          </cell>
          <cell r="J665" t="str">
            <v>@NA</v>
          </cell>
          <cell r="K665" t="str">
            <v>@NA</v>
          </cell>
          <cell r="L665" t="str">
            <v>@NA</v>
          </cell>
        </row>
        <row r="666">
          <cell r="B666" t="str">
            <v>PRRPEF</v>
          </cell>
          <cell r="C666" t="str">
            <v>C</v>
          </cell>
          <cell r="D666" t="str">
            <v>&lt;PE&gt;</v>
          </cell>
          <cell r="E666" t="str">
            <v>@NA</v>
          </cell>
          <cell r="F666" t="str">
            <v>@NA</v>
          </cell>
          <cell r="G666" t="str">
            <v>@NA</v>
          </cell>
          <cell r="H666" t="str">
            <v>@NA</v>
          </cell>
          <cell r="I666" t="str">
            <v>@NA</v>
          </cell>
          <cell r="J666" t="str">
            <v>@NA</v>
          </cell>
          <cell r="K666" t="str">
            <v>@NA</v>
          </cell>
          <cell r="L666" t="str">
            <v>@NA</v>
          </cell>
        </row>
        <row r="667">
          <cell r="C667" t="str">
            <v>C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</row>
        <row r="669">
          <cell r="B669" t="str">
            <v>&lt;REF&gt;PBFCT</v>
          </cell>
          <cell r="C669" t="str">
            <v>C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1.7082889999999999</v>
          </cell>
        </row>
        <row r="671">
          <cell r="B671" t="str">
            <v>&lt;REF&gt;PBIST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6.617896</v>
          </cell>
        </row>
        <row r="672">
          <cell r="B672" t="str">
            <v>XPRREP</v>
          </cell>
          <cell r="D672" t="str">
            <v>&lt;PE&gt;</v>
          </cell>
          <cell r="E672" t="str">
            <v>@NA</v>
          </cell>
          <cell r="F672" t="str">
            <v>@NA</v>
          </cell>
          <cell r="G672" t="str">
            <v>@NA</v>
          </cell>
          <cell r="H672" t="str">
            <v>@NA</v>
          </cell>
          <cell r="I672" t="str">
            <v>@NA</v>
          </cell>
          <cell r="J672" t="str">
            <v>@NA</v>
          </cell>
          <cell r="K672" t="str">
            <v>@NA</v>
          </cell>
          <cell r="L672">
            <v>6.617896</v>
          </cell>
        </row>
        <row r="673"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9">
          <cell r="B679" t="str">
            <v>PBEC</v>
          </cell>
          <cell r="D679" t="str">
            <v>&lt;PE&gt;</v>
          </cell>
          <cell r="E679" t="str">
            <v>@NA</v>
          </cell>
          <cell r="F679" t="str">
            <v>@NA</v>
          </cell>
          <cell r="G679" t="str">
            <v>@NA</v>
          </cell>
          <cell r="H679" t="str">
            <v>@NA</v>
          </cell>
          <cell r="I679" t="str">
            <v>@NA</v>
          </cell>
          <cell r="J679" t="str">
            <v>@NA</v>
          </cell>
          <cell r="K679" t="str">
            <v>@NA</v>
          </cell>
          <cell r="L679" t="str">
            <v>@NA</v>
          </cell>
        </row>
        <row r="680">
          <cell r="B680" t="str">
            <v>PREC</v>
          </cell>
          <cell r="D680" t="str">
            <v>&lt;PE&gt;</v>
          </cell>
          <cell r="E680" t="str">
            <v>@NA</v>
          </cell>
          <cell r="F680" t="str">
            <v>@NA</v>
          </cell>
          <cell r="G680" t="str">
            <v>@NA</v>
          </cell>
          <cell r="H680" t="str">
            <v>@NA</v>
          </cell>
          <cell r="I680" t="str">
            <v>@NA</v>
          </cell>
          <cell r="J680" t="str">
            <v>@NA</v>
          </cell>
          <cell r="K680" t="str">
            <v>@NA</v>
          </cell>
          <cell r="L680" t="str">
            <v>@NA</v>
          </cell>
        </row>
        <row r="681"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3">
          <cell r="B683" t="str">
            <v>PBRU</v>
          </cell>
          <cell r="D683" t="str">
            <v>&lt;PE&gt;</v>
          </cell>
          <cell r="E683" t="str">
            <v>@NA</v>
          </cell>
          <cell r="F683" t="str">
            <v>@NA</v>
          </cell>
          <cell r="G683" t="str">
            <v>@NA</v>
          </cell>
          <cell r="H683" t="str">
            <v>@NA</v>
          </cell>
          <cell r="I683" t="str">
            <v>@NA</v>
          </cell>
          <cell r="J683" t="str">
            <v>@NA</v>
          </cell>
          <cell r="K683" t="str">
            <v>@NA</v>
          </cell>
          <cell r="L683" t="str">
            <v>@NA</v>
          </cell>
        </row>
        <row r="684">
          <cell r="B684" t="str">
            <v>PRBRU</v>
          </cell>
          <cell r="D684" t="str">
            <v>&lt;PE&gt;</v>
          </cell>
          <cell r="E684" t="str">
            <v>@NA</v>
          </cell>
          <cell r="F684" t="str">
            <v>@NA</v>
          </cell>
          <cell r="G684" t="str">
            <v>@NA</v>
          </cell>
          <cell r="H684" t="str">
            <v>@NA</v>
          </cell>
          <cell r="I684" t="str">
            <v>@NA</v>
          </cell>
          <cell r="J684" t="str">
            <v>@NA</v>
          </cell>
          <cell r="K684" t="str">
            <v>@NA</v>
          </cell>
          <cell r="L684" t="str">
            <v>@NA</v>
          </cell>
        </row>
        <row r="685"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</row>
        <row r="687">
          <cell r="B687" t="str">
            <v>PBENC</v>
          </cell>
          <cell r="D687" t="str">
            <v>&lt;PE&gt;</v>
          </cell>
          <cell r="E687" t="str">
            <v>@NA</v>
          </cell>
          <cell r="F687" t="str">
            <v>@NA</v>
          </cell>
          <cell r="G687" t="str">
            <v>@NA</v>
          </cell>
          <cell r="H687" t="str">
            <v>@NA</v>
          </cell>
          <cell r="I687" t="str">
            <v>@NA</v>
          </cell>
          <cell r="J687" t="str">
            <v>@NA</v>
          </cell>
          <cell r="K687" t="str">
            <v>@NA</v>
          </cell>
          <cell r="L687" t="str">
            <v>@NA</v>
          </cell>
        </row>
        <row r="688">
          <cell r="B688" t="str">
            <v>PRENC</v>
          </cell>
          <cell r="D688" t="str">
            <v>&lt;PE&gt;</v>
          </cell>
          <cell r="E688" t="str">
            <v>@NA</v>
          </cell>
          <cell r="F688" t="str">
            <v>@NA</v>
          </cell>
          <cell r="G688" t="str">
            <v>@NA</v>
          </cell>
          <cell r="H688" t="str">
            <v>@NA</v>
          </cell>
          <cell r="I688" t="str">
            <v>@NA</v>
          </cell>
          <cell r="J688" t="str">
            <v>@NA</v>
          </cell>
          <cell r="K688" t="str">
            <v>@NA</v>
          </cell>
          <cell r="L688" t="str">
            <v>@NA</v>
          </cell>
        </row>
        <row r="689"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1">
          <cell r="B691" t="str">
            <v>&lt;REF&gt;PBTER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3">
          <cell r="B693" t="str">
            <v>PBARAT</v>
          </cell>
          <cell r="D693" t="str">
            <v>&lt;PE&gt;</v>
          </cell>
          <cell r="E693" t="str">
            <v>@NA</v>
          </cell>
          <cell r="F693" t="str">
            <v>@NA</v>
          </cell>
          <cell r="G693" t="str">
            <v>@NA</v>
          </cell>
          <cell r="H693" t="str">
            <v>@NA</v>
          </cell>
          <cell r="I693" t="str">
            <v>@NA</v>
          </cell>
          <cell r="J693" t="str">
            <v>@NA</v>
          </cell>
          <cell r="K693" t="str">
            <v>@NA</v>
          </cell>
          <cell r="L693" t="str">
            <v>@NA</v>
          </cell>
        </row>
        <row r="694">
          <cell r="B694" t="str">
            <v>PRARAT</v>
          </cell>
          <cell r="D694" t="str">
            <v>&lt;PE&gt;</v>
          </cell>
          <cell r="E694" t="str">
            <v>@NA</v>
          </cell>
          <cell r="F694" t="str">
            <v>@NA</v>
          </cell>
          <cell r="G694" t="str">
            <v>@NA</v>
          </cell>
          <cell r="H694" t="str">
            <v>@NA</v>
          </cell>
          <cell r="I694" t="str">
            <v>@NA</v>
          </cell>
          <cell r="J694" t="str">
            <v>@NA</v>
          </cell>
          <cell r="K694" t="str">
            <v>@NA</v>
          </cell>
          <cell r="L694" t="str">
            <v>@NA</v>
          </cell>
        </row>
        <row r="695">
          <cell r="B695" t="str">
            <v>&lt;REF&gt;PRBTOTACTRET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7">
          <cell r="B697" t="str">
            <v>PBPRO</v>
          </cell>
          <cell r="D697" t="str">
            <v>&lt;PE&gt;</v>
          </cell>
          <cell r="E697">
            <v>25.5</v>
          </cell>
          <cell r="F697">
            <v>28.937000000000001</v>
          </cell>
          <cell r="G697">
            <v>62.313000000000002</v>
          </cell>
          <cell r="H697">
            <v>64.006</v>
          </cell>
          <cell r="I697">
            <v>113.1336</v>
          </cell>
          <cell r="J697">
            <v>107.384</v>
          </cell>
          <cell r="K697">
            <v>113.88592</v>
          </cell>
          <cell r="L697">
            <v>99.462665000000001</v>
          </cell>
        </row>
        <row r="698">
          <cell r="B698" t="str">
            <v>PRBO</v>
          </cell>
          <cell r="D698" t="str">
            <v>&lt;PE&gt;</v>
          </cell>
          <cell r="E698" t="str">
            <v>@NA</v>
          </cell>
          <cell r="F698" t="str">
            <v>@NA</v>
          </cell>
          <cell r="G698" t="str">
            <v>@NA</v>
          </cell>
          <cell r="H698" t="str">
            <v>@NA</v>
          </cell>
          <cell r="I698" t="str">
            <v>@NA</v>
          </cell>
          <cell r="J698" t="str">
            <v>@NA</v>
          </cell>
          <cell r="K698" t="str">
            <v>@NA</v>
          </cell>
          <cell r="L698" t="str">
            <v>@NA</v>
          </cell>
        </row>
        <row r="699">
          <cell r="E699">
            <v>25.5</v>
          </cell>
          <cell r="F699">
            <v>28.937000000000001</v>
          </cell>
          <cell r="G699">
            <v>62.313000000000002</v>
          </cell>
          <cell r="H699">
            <v>64.006</v>
          </cell>
          <cell r="I699">
            <v>113.1336</v>
          </cell>
          <cell r="J699">
            <v>107.384</v>
          </cell>
          <cell r="K699">
            <v>113.88592</v>
          </cell>
          <cell r="L699">
            <v>99.462665000000001</v>
          </cell>
        </row>
        <row r="701">
          <cell r="B701" t="str">
            <v>PPLAO</v>
          </cell>
          <cell r="D701" t="str">
            <v>&lt;PE&gt;</v>
          </cell>
          <cell r="E701" t="str">
            <v>@NA</v>
          </cell>
          <cell r="F701" t="str">
            <v>@NA</v>
          </cell>
          <cell r="G701" t="str">
            <v>@NA</v>
          </cell>
          <cell r="H701" t="str">
            <v>@NA</v>
          </cell>
          <cell r="I701" t="str">
            <v>@NA</v>
          </cell>
          <cell r="J701" t="str">
            <v>@NA</v>
          </cell>
          <cell r="K701" t="str">
            <v>@NA</v>
          </cell>
          <cell r="L701" t="str">
            <v>@NA</v>
          </cell>
        </row>
        <row r="702">
          <cell r="B702" t="str">
            <v>PRAA</v>
          </cell>
          <cell r="D702" t="str">
            <v>&lt;PE&gt;</v>
          </cell>
          <cell r="E702" t="str">
            <v>@NA</v>
          </cell>
          <cell r="F702" t="str">
            <v>@NA</v>
          </cell>
          <cell r="G702" t="str">
            <v>@NA</v>
          </cell>
          <cell r="H702" t="str">
            <v>@NA</v>
          </cell>
          <cell r="I702" t="str">
            <v>@NA</v>
          </cell>
          <cell r="J702" t="str">
            <v>@NA</v>
          </cell>
          <cell r="K702" t="str">
            <v>@NA</v>
          </cell>
          <cell r="L702" t="str">
            <v>@NA</v>
          </cell>
        </row>
        <row r="703"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5">
          <cell r="B705" t="str">
            <v>&lt;REF&gt;PPNA</v>
          </cell>
          <cell r="E705">
            <v>-25.5</v>
          </cell>
          <cell r="F705">
            <v>-28.937000000000001</v>
          </cell>
          <cell r="G705">
            <v>-62.313000000000002</v>
          </cell>
          <cell r="H705">
            <v>-64.006</v>
          </cell>
          <cell r="I705">
            <v>-113.1336</v>
          </cell>
          <cell r="J705">
            <v>-107.384</v>
          </cell>
          <cell r="K705">
            <v>-113.88592</v>
          </cell>
          <cell r="L705">
            <v>-99.462665000000001</v>
          </cell>
        </row>
        <row r="706">
          <cell r="B706" t="str">
            <v>PRBFUNDREP</v>
          </cell>
          <cell r="D706" t="str">
            <v>&lt;PE&gt;</v>
          </cell>
          <cell r="E706" t="str">
            <v>@NA</v>
          </cell>
          <cell r="F706" t="str">
            <v>@NA</v>
          </cell>
          <cell r="G706" t="str">
            <v>@NA</v>
          </cell>
          <cell r="H706" t="str">
            <v>@NA</v>
          </cell>
          <cell r="I706" t="str">
            <v>@NA</v>
          </cell>
          <cell r="J706" t="str">
            <v>@NA</v>
          </cell>
          <cell r="K706" t="str">
            <v>@NA</v>
          </cell>
          <cell r="L706" t="str">
            <v>@NA</v>
          </cell>
        </row>
        <row r="708">
          <cell r="B708" t="str">
            <v>DCOMP</v>
          </cell>
          <cell r="D708" t="str">
            <v>&lt;PE&gt;</v>
          </cell>
          <cell r="E708" t="str">
            <v>@NA</v>
          </cell>
          <cell r="F708" t="str">
            <v>@NA</v>
          </cell>
          <cell r="G708" t="str">
            <v>@NA</v>
          </cell>
          <cell r="H708" t="str">
            <v>@NA</v>
          </cell>
          <cell r="I708" t="str">
            <v>@NA</v>
          </cell>
          <cell r="J708" t="str">
            <v>@NA</v>
          </cell>
          <cell r="K708" t="str">
            <v>@NA</v>
          </cell>
          <cell r="L708" t="str">
            <v>@NA</v>
          </cell>
        </row>
        <row r="710">
          <cell r="B710" t="str">
            <v>PPAOT</v>
          </cell>
          <cell r="D710" t="str">
            <v>&lt;PE&gt;</v>
          </cell>
          <cell r="E710" t="str">
            <v>@NA</v>
          </cell>
          <cell r="F710" t="str">
            <v>@NA</v>
          </cell>
          <cell r="G710" t="str">
            <v>@NA</v>
          </cell>
          <cell r="H710" t="str">
            <v>@NA</v>
          </cell>
          <cell r="I710" t="str">
            <v>@NA</v>
          </cell>
          <cell r="J710" t="str">
            <v>@NA</v>
          </cell>
          <cell r="K710" t="str">
            <v>@NA</v>
          </cell>
          <cell r="L710" t="str">
            <v>@NA</v>
          </cell>
        </row>
        <row r="714">
          <cell r="B714" t="str">
            <v>PBINTAN</v>
          </cell>
          <cell r="D714" t="str">
            <v>&lt;PE&gt;</v>
          </cell>
          <cell r="E714" t="str">
            <v>@NA</v>
          </cell>
          <cell r="F714" t="str">
            <v>@NA</v>
          </cell>
          <cell r="G714" t="str">
            <v>@NA</v>
          </cell>
          <cell r="H714" t="str">
            <v>@NA</v>
          </cell>
          <cell r="I714" t="str">
            <v>@NA</v>
          </cell>
          <cell r="J714" t="str">
            <v>@NA</v>
          </cell>
          <cell r="K714" t="str">
            <v>@NA</v>
          </cell>
          <cell r="L714" t="str">
            <v>@NA</v>
          </cell>
        </row>
        <row r="715">
          <cell r="B715" t="str">
            <v>PRIA</v>
          </cell>
          <cell r="D715" t="str">
            <v>&lt;PE&gt;</v>
          </cell>
          <cell r="E715" t="str">
            <v>@NA</v>
          </cell>
          <cell r="F715" t="str">
            <v>@NA</v>
          </cell>
          <cell r="G715" t="str">
            <v>@NA</v>
          </cell>
          <cell r="H715" t="str">
            <v>@NA</v>
          </cell>
          <cell r="I715" t="str">
            <v>@NA</v>
          </cell>
          <cell r="J715" t="str">
            <v>@NA</v>
          </cell>
          <cell r="K715" t="str">
            <v>@NA</v>
          </cell>
          <cell r="L715" t="str">
            <v>@NA</v>
          </cell>
        </row>
        <row r="716"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8">
          <cell r="B718" t="str">
            <v>PBXAT</v>
          </cell>
          <cell r="D718" t="str">
            <v>&lt;PE&gt;</v>
          </cell>
          <cell r="E718" t="str">
            <v>@NA</v>
          </cell>
          <cell r="F718" t="str">
            <v>@NA</v>
          </cell>
          <cell r="G718" t="str">
            <v>@NA</v>
          </cell>
          <cell r="H718" t="str">
            <v>@NA</v>
          </cell>
          <cell r="I718" t="str">
            <v>@NA</v>
          </cell>
          <cell r="J718" t="str">
            <v>@NA</v>
          </cell>
          <cell r="K718" t="str">
            <v>@NA</v>
          </cell>
          <cell r="L718" t="str">
            <v>@NA</v>
          </cell>
        </row>
        <row r="719">
          <cell r="B719" t="str">
            <v>PRPA</v>
          </cell>
          <cell r="D719" t="str">
            <v>&lt;PE&gt;</v>
          </cell>
          <cell r="E719" t="str">
            <v>@NA</v>
          </cell>
          <cell r="F719" t="str">
            <v>@NA</v>
          </cell>
          <cell r="G719" t="str">
            <v>@NA</v>
          </cell>
          <cell r="H719" t="str">
            <v>@NA</v>
          </cell>
          <cell r="I719" t="str">
            <v>@NA</v>
          </cell>
          <cell r="J719" t="str">
            <v>@NA</v>
          </cell>
          <cell r="K719" t="str">
            <v>@NA</v>
          </cell>
          <cell r="L719" t="str">
            <v>@NA</v>
          </cell>
        </row>
        <row r="720"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2">
          <cell r="B722" t="str">
            <v>PPOAS</v>
          </cell>
          <cell r="D722" t="str">
            <v>&lt;PE&gt;</v>
          </cell>
          <cell r="E722" t="str">
            <v>@NA</v>
          </cell>
          <cell r="F722" t="str">
            <v>@NA</v>
          </cell>
          <cell r="G722" t="str">
            <v>@NA</v>
          </cell>
          <cell r="H722" t="str">
            <v>@NA</v>
          </cell>
          <cell r="I722" t="str">
            <v>@NA</v>
          </cell>
          <cell r="J722" t="str">
            <v>@NA</v>
          </cell>
          <cell r="K722" t="str">
            <v>@NA</v>
          </cell>
          <cell r="L722" t="str">
            <v>@NA</v>
          </cell>
        </row>
        <row r="723">
          <cell r="B723" t="str">
            <v>PROAS</v>
          </cell>
          <cell r="D723" t="str">
            <v>&lt;PE&gt;</v>
          </cell>
          <cell r="E723" t="str">
            <v>@NA</v>
          </cell>
          <cell r="F723" t="str">
            <v>@NA</v>
          </cell>
          <cell r="G723" t="str">
            <v>@NA</v>
          </cell>
          <cell r="H723" t="str">
            <v>@NA</v>
          </cell>
          <cell r="I723" t="str">
            <v>@NA</v>
          </cell>
          <cell r="J723" t="str">
            <v>@NA</v>
          </cell>
          <cell r="K723" t="str">
            <v>@NA</v>
          </cell>
          <cell r="L723" t="str">
            <v>@NA</v>
          </cell>
        </row>
        <row r="724"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7">
          <cell r="B727" t="str">
            <v>PBXACC.VLP</v>
          </cell>
          <cell r="D727" t="str">
            <v>&lt;PE&gt;</v>
          </cell>
          <cell r="E727" t="str">
            <v>@NA</v>
          </cell>
          <cell r="F727" t="str">
            <v>@NA</v>
          </cell>
          <cell r="G727" t="str">
            <v>@NA</v>
          </cell>
          <cell r="H727">
            <v>64.006</v>
          </cell>
          <cell r="I727">
            <v>113.1336</v>
          </cell>
          <cell r="J727">
            <v>107.384</v>
          </cell>
          <cell r="K727">
            <v>113.88592</v>
          </cell>
          <cell r="L727">
            <v>99.462665000000001</v>
          </cell>
        </row>
        <row r="728">
          <cell r="B728" t="str">
            <v>PRABL</v>
          </cell>
          <cell r="D728" t="str">
            <v>&lt;PE&gt;</v>
          </cell>
          <cell r="E728" t="str">
            <v>@NA</v>
          </cell>
          <cell r="F728" t="str">
            <v>@NA</v>
          </cell>
          <cell r="G728" t="str">
            <v>@NA</v>
          </cell>
          <cell r="H728" t="str">
            <v>@NA</v>
          </cell>
          <cell r="I728" t="str">
            <v>@NA</v>
          </cell>
          <cell r="J728" t="str">
            <v>@NA</v>
          </cell>
          <cell r="K728" t="str">
            <v>@NA</v>
          </cell>
          <cell r="L728" t="str">
            <v>@NA</v>
          </cell>
        </row>
        <row r="729">
          <cell r="E729">
            <v>0</v>
          </cell>
          <cell r="F729">
            <v>0</v>
          </cell>
          <cell r="G729">
            <v>0</v>
          </cell>
          <cell r="H729">
            <v>64.006</v>
          </cell>
          <cell r="I729">
            <v>113.1336</v>
          </cell>
          <cell r="J729">
            <v>107.384</v>
          </cell>
          <cell r="K729">
            <v>113.88592</v>
          </cell>
          <cell r="L729">
            <v>99.462665000000001</v>
          </cell>
        </row>
        <row r="731">
          <cell r="B731" t="str">
            <v>&lt;REF&gt;PRBS</v>
          </cell>
          <cell r="E731">
            <v>0</v>
          </cell>
          <cell r="F731">
            <v>0</v>
          </cell>
          <cell r="G731">
            <v>0</v>
          </cell>
          <cell r="H731">
            <v>-64.006</v>
          </cell>
          <cell r="I731">
            <v>-113.1336</v>
          </cell>
          <cell r="J731">
            <v>-107.384</v>
          </cell>
          <cell r="K731">
            <v>-113.88592</v>
          </cell>
          <cell r="L731">
            <v>-99.462665000000001</v>
          </cell>
        </row>
        <row r="735">
          <cell r="B735" t="str">
            <v>PBALT</v>
          </cell>
          <cell r="D735" t="str">
            <v>&lt;PE&gt;</v>
          </cell>
          <cell r="E735" t="str">
            <v>@NA</v>
          </cell>
          <cell r="F735" t="str">
            <v>@NA</v>
          </cell>
          <cell r="G735" t="str">
            <v>@NA</v>
          </cell>
          <cell r="H735" t="str">
            <v>@NA</v>
          </cell>
          <cell r="I735" t="str">
            <v>@NA</v>
          </cell>
          <cell r="J735" t="str">
            <v>@NA</v>
          </cell>
          <cell r="K735" t="str">
            <v>@NA</v>
          </cell>
          <cell r="L735" t="str">
            <v>@NA</v>
          </cell>
        </row>
        <row r="736">
          <cell r="B736" t="str">
            <v>PRALT</v>
          </cell>
          <cell r="D736" t="str">
            <v>&lt;PE&gt;</v>
          </cell>
          <cell r="E736" t="str">
            <v>@NA</v>
          </cell>
          <cell r="F736" t="str">
            <v>@NA</v>
          </cell>
          <cell r="G736" t="str">
            <v>@NA</v>
          </cell>
          <cell r="H736" t="str">
            <v>@NA</v>
          </cell>
          <cell r="I736" t="str">
            <v>@NA</v>
          </cell>
          <cell r="J736" t="str">
            <v>@NA</v>
          </cell>
          <cell r="K736" t="str">
            <v>@NA</v>
          </cell>
          <cell r="L736" t="str">
            <v>@NA</v>
          </cell>
        </row>
        <row r="737"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40">
          <cell r="B740" t="str">
            <v>PBLC</v>
          </cell>
          <cell r="D740" t="str">
            <v>&lt;PE&gt;</v>
          </cell>
          <cell r="E740" t="str">
            <v>@NA</v>
          </cell>
          <cell r="F740" t="str">
            <v>@NA</v>
          </cell>
          <cell r="G740" t="str">
            <v>@NA</v>
          </cell>
          <cell r="H740" t="str">
            <v>@NA</v>
          </cell>
          <cell r="I740" t="str">
            <v>@NA</v>
          </cell>
          <cell r="J740" t="str">
            <v>@NA</v>
          </cell>
          <cell r="K740" t="str">
            <v>@NA</v>
          </cell>
          <cell r="L740" t="str">
            <v>@NA</v>
          </cell>
        </row>
        <row r="741">
          <cell r="B741" t="str">
            <v>PRLC</v>
          </cell>
          <cell r="D741" t="str">
            <v>&lt;PE&gt;</v>
          </cell>
          <cell r="E741" t="str">
            <v>@NA</v>
          </cell>
          <cell r="F741" t="str">
            <v>@NA</v>
          </cell>
          <cell r="G741" t="str">
            <v>@NA</v>
          </cell>
          <cell r="H741" t="str">
            <v>@NA</v>
          </cell>
          <cell r="I741" t="str">
            <v>@NA</v>
          </cell>
          <cell r="J741" t="str">
            <v>@NA</v>
          </cell>
          <cell r="K741" t="str">
            <v>@NA</v>
          </cell>
          <cell r="L741" t="str">
            <v>@NA</v>
          </cell>
        </row>
        <row r="742"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4">
          <cell r="B744" t="str">
            <v>PBLLT</v>
          </cell>
          <cell r="D744" t="str">
            <v>&lt;PE&gt;</v>
          </cell>
          <cell r="E744" t="str">
            <v>@NA</v>
          </cell>
          <cell r="F744" t="str">
            <v>@NA</v>
          </cell>
          <cell r="G744" t="str">
            <v>@NA</v>
          </cell>
          <cell r="H744" t="str">
            <v>@NA</v>
          </cell>
          <cell r="I744" t="str">
            <v>@NA</v>
          </cell>
          <cell r="J744" t="str">
            <v>@NA</v>
          </cell>
          <cell r="K744" t="str">
            <v>@NA</v>
          </cell>
          <cell r="L744" t="str">
            <v>@NA</v>
          </cell>
        </row>
        <row r="745">
          <cell r="B745" t="str">
            <v>PRLLT</v>
          </cell>
          <cell r="D745" t="str">
            <v>&lt;PE&gt;</v>
          </cell>
          <cell r="E745" t="str">
            <v>@NA</v>
          </cell>
          <cell r="F745" t="str">
            <v>@NA</v>
          </cell>
          <cell r="G745" t="str">
            <v>@NA</v>
          </cell>
          <cell r="H745" t="str">
            <v>@NA</v>
          </cell>
          <cell r="I745" t="str">
            <v>@NA</v>
          </cell>
          <cell r="J745" t="str">
            <v>@NA</v>
          </cell>
          <cell r="K745" t="str">
            <v>@NA</v>
          </cell>
          <cell r="L745" t="str">
            <v>@NA</v>
          </cell>
        </row>
        <row r="746"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</row>
        <row r="748"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</row>
        <row r="749"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1">
          <cell r="B751" t="str">
            <v>PRBTAXRATE</v>
          </cell>
          <cell r="E751">
            <v>16</v>
          </cell>
          <cell r="F751">
            <v>16</v>
          </cell>
          <cell r="G751">
            <v>16</v>
          </cell>
          <cell r="H751">
            <v>16</v>
          </cell>
          <cell r="I751">
            <v>16</v>
          </cell>
          <cell r="J751">
            <v>16</v>
          </cell>
          <cell r="K751">
            <v>16</v>
          </cell>
          <cell r="L751">
            <v>16</v>
          </cell>
        </row>
        <row r="752">
          <cell r="B752" t="str">
            <v>&lt;REF&gt;PBDR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B753" t="str">
            <v>&lt;REF&gt;PRDR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60"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4.9096070000000003</v>
          </cell>
        </row>
        <row r="761"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4.9096070000000003</v>
          </cell>
        </row>
        <row r="762">
          <cell r="B762" t="str">
            <v>&lt;REF&gt;POXA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9">
          <cell r="B769" t="str">
            <v>&lt;REF&gt;PRBTOTINTCOST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1.7082889999999999</v>
          </cell>
        </row>
        <row r="770">
          <cell r="B770" t="str">
            <v>&lt;REF&gt;PRBNORMRET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B771" t="str">
            <v>&lt;REF&gt;PIXAER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1.7082889999999999</v>
          </cell>
        </row>
        <row r="782">
          <cell r="B782" t="str">
            <v>&lt;REF&gt;PRBTOTCOSTS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6.617896</v>
          </cell>
        </row>
        <row r="783">
          <cell r="B783" t="str">
            <v>&lt;REF&gt;PRBTOTEXPRET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6.617896</v>
          </cell>
        </row>
        <row r="785"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-6.617896</v>
          </cell>
        </row>
        <row r="787">
          <cell r="E787">
            <v>16</v>
          </cell>
          <cell r="F787">
            <v>16</v>
          </cell>
          <cell r="G787">
            <v>16</v>
          </cell>
          <cell r="H787">
            <v>16</v>
          </cell>
          <cell r="I787">
            <v>16</v>
          </cell>
          <cell r="J787">
            <v>16</v>
          </cell>
          <cell r="K787">
            <v>16</v>
          </cell>
          <cell r="L787">
            <v>16</v>
          </cell>
        </row>
        <row r="788">
          <cell r="B788" t="str">
            <v>&lt;REF&gt;PRBTAXEFFECT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-1.0588633599999999</v>
          </cell>
        </row>
        <row r="789">
          <cell r="B789" t="str">
            <v>&lt;REF&gt;PRBFFONORM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-5.5590326399999999</v>
          </cell>
        </row>
        <row r="792">
          <cell r="E792">
            <v>-25.5</v>
          </cell>
          <cell r="F792">
            <v>-28.937000000000001</v>
          </cell>
          <cell r="G792">
            <v>-62.313000000000002</v>
          </cell>
          <cell r="H792">
            <v>-64.006</v>
          </cell>
          <cell r="I792">
            <v>-113.1336</v>
          </cell>
          <cell r="J792">
            <v>-107.384</v>
          </cell>
          <cell r="K792">
            <v>-113.88592</v>
          </cell>
          <cell r="L792">
            <v>-99.462665000000001</v>
          </cell>
        </row>
        <row r="793"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</row>
        <row r="795">
          <cell r="E795">
            <v>-25.5</v>
          </cell>
          <cell r="F795">
            <v>-28.937000000000001</v>
          </cell>
          <cell r="G795">
            <v>-62.313000000000002</v>
          </cell>
          <cell r="H795">
            <v>-64.006</v>
          </cell>
          <cell r="I795">
            <v>-113.1336</v>
          </cell>
          <cell r="J795">
            <v>-107.384</v>
          </cell>
          <cell r="K795">
            <v>-113.88592</v>
          </cell>
          <cell r="L795">
            <v>-99.462665000000001</v>
          </cell>
        </row>
        <row r="797">
          <cell r="B797" t="str">
            <v>PPRTXE</v>
          </cell>
          <cell r="D797" t="str">
            <v>&lt;PE&gt;</v>
          </cell>
          <cell r="E797">
            <v>4.0830000000000002</v>
          </cell>
          <cell r="F797">
            <v>4.63</v>
          </cell>
          <cell r="G797">
            <v>9.9700000000000006</v>
          </cell>
          <cell r="H797">
            <v>10.241</v>
          </cell>
          <cell r="I797">
            <v>18.100999999999999</v>
          </cell>
          <cell r="J797">
            <v>17.181000000000001</v>
          </cell>
          <cell r="K797">
            <v>18.221747000000001</v>
          </cell>
          <cell r="L797">
            <v>15.914026</v>
          </cell>
        </row>
        <row r="799">
          <cell r="B799" t="str">
            <v>DEFRNOTAX</v>
          </cell>
          <cell r="D799" t="str">
            <v>&lt;PE&gt;</v>
          </cell>
          <cell r="E799" t="str">
            <v>@NA</v>
          </cell>
          <cell r="F799" t="str">
            <v>@NA</v>
          </cell>
          <cell r="G799" t="str">
            <v>@NA</v>
          </cell>
          <cell r="H799" t="str">
            <v>@NA</v>
          </cell>
          <cell r="I799" t="str">
            <v>@NA</v>
          </cell>
          <cell r="J799" t="str">
            <v>@NA</v>
          </cell>
          <cell r="K799" t="str">
            <v>@NA</v>
          </cell>
          <cell r="L799" t="str">
            <v>@NA</v>
          </cell>
        </row>
        <row r="800">
          <cell r="E800">
            <v>-25.5</v>
          </cell>
          <cell r="F800">
            <v>-28.937000000000001</v>
          </cell>
          <cell r="G800">
            <v>-62.313000000000002</v>
          </cell>
          <cell r="H800">
            <v>-64.006</v>
          </cell>
          <cell r="I800">
            <v>-113.1336</v>
          </cell>
          <cell r="J800">
            <v>-107.384</v>
          </cell>
          <cell r="K800">
            <v>-113.88592</v>
          </cell>
          <cell r="L800">
            <v>-99.462665000000001</v>
          </cell>
        </row>
        <row r="801"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</row>
        <row r="802"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B803" t="str">
            <v>&lt;REF&gt;PRBDEBT</v>
          </cell>
          <cell r="E803">
            <v>-21.417000000000002</v>
          </cell>
          <cell r="F803">
            <v>-24.307000000000002</v>
          </cell>
          <cell r="G803">
            <v>-52.343000000000004</v>
          </cell>
          <cell r="H803">
            <v>-53.765000000000001</v>
          </cell>
          <cell r="I803">
            <v>-95.032600000000002</v>
          </cell>
          <cell r="J803">
            <v>-90.203000000000003</v>
          </cell>
          <cell r="K803">
            <v>-95.664173000000005</v>
          </cell>
          <cell r="L803">
            <v>-83.548639000000009</v>
          </cell>
        </row>
        <row r="805">
          <cell r="E805">
            <v>-25.5</v>
          </cell>
          <cell r="F805">
            <v>-28.937000000000001</v>
          </cell>
          <cell r="G805">
            <v>-62.313000000000002</v>
          </cell>
          <cell r="H805">
            <v>-64.006</v>
          </cell>
          <cell r="I805">
            <v>-113.1336</v>
          </cell>
          <cell r="J805">
            <v>-107.384</v>
          </cell>
          <cell r="K805">
            <v>-113.88592</v>
          </cell>
          <cell r="L805">
            <v>-99.462665000000001</v>
          </cell>
        </row>
        <row r="806">
          <cell r="B806" t="str">
            <v>&lt;REF&gt;PRBSFINAL</v>
          </cell>
          <cell r="E806">
            <v>0</v>
          </cell>
          <cell r="F806">
            <v>0</v>
          </cell>
          <cell r="G806">
            <v>0</v>
          </cell>
          <cell r="H806">
            <v>-64.006</v>
          </cell>
          <cell r="I806">
            <v>-113.1336</v>
          </cell>
          <cell r="J806">
            <v>-107.384</v>
          </cell>
          <cell r="K806">
            <v>-113.88592</v>
          </cell>
          <cell r="L806">
            <v>-99.462665000000001</v>
          </cell>
        </row>
        <row r="807">
          <cell r="E807">
            <v>-25.5</v>
          </cell>
          <cell r="F807">
            <v>-28.937000000000001</v>
          </cell>
          <cell r="G807">
            <v>-62.313000000000002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9">
          <cell r="E809">
            <v>16</v>
          </cell>
          <cell r="F809">
            <v>16</v>
          </cell>
          <cell r="G809">
            <v>16</v>
          </cell>
          <cell r="H809">
            <v>16</v>
          </cell>
          <cell r="I809">
            <v>16</v>
          </cell>
          <cell r="J809">
            <v>16</v>
          </cell>
          <cell r="K809">
            <v>16</v>
          </cell>
          <cell r="L809">
            <v>16</v>
          </cell>
        </row>
        <row r="810">
          <cell r="E810">
            <v>4.08</v>
          </cell>
          <cell r="F810">
            <v>4.6299200000000003</v>
          </cell>
          <cell r="G810">
            <v>9.9700800000000012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B811" t="str">
            <v>&lt;REF&gt;PEA</v>
          </cell>
          <cell r="E811">
            <v>-21.42</v>
          </cell>
          <cell r="F811">
            <v>-24.307079999999999</v>
          </cell>
          <cell r="G811">
            <v>-52.342919999999999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3">
          <cell r="A813" t="str">
            <v>FINANCIAL STATEMENT ADJUSTMENTS</v>
          </cell>
        </row>
        <row r="815">
          <cell r="E815">
            <v>1308.1030000000001</v>
          </cell>
          <cell r="F815">
            <v>1336.979</v>
          </cell>
          <cell r="G815">
            <v>1327.9</v>
          </cell>
          <cell r="H815">
            <v>1479.0170000000001</v>
          </cell>
          <cell r="I815">
            <v>1614.6130659999999</v>
          </cell>
          <cell r="J815">
            <v>1578.5402470000001</v>
          </cell>
          <cell r="K815">
            <v>1688.9257460000001</v>
          </cell>
          <cell r="L815">
            <v>1671.3364849999998</v>
          </cell>
        </row>
        <row r="816">
          <cell r="E816" t="str">
            <v>@NA</v>
          </cell>
          <cell r="F816" t="str">
            <v>@NA</v>
          </cell>
          <cell r="G816" t="str">
            <v>@NA</v>
          </cell>
          <cell r="H816" t="str">
            <v>@NA</v>
          </cell>
          <cell r="I816" t="str">
            <v>@NA</v>
          </cell>
          <cell r="J816">
            <v>0</v>
          </cell>
          <cell r="K816">
            <v>0</v>
          </cell>
          <cell r="L816">
            <v>0</v>
          </cell>
        </row>
        <row r="817">
          <cell r="B817" t="str">
            <v>&lt;REF&gt;REVTREP</v>
          </cell>
          <cell r="E817">
            <v>1308.1030000000001</v>
          </cell>
          <cell r="F817">
            <v>1336.979</v>
          </cell>
          <cell r="G817">
            <v>1327.9</v>
          </cell>
          <cell r="H817">
            <v>1479.0170000000001</v>
          </cell>
          <cell r="I817">
            <v>1614.6130659999999</v>
          </cell>
          <cell r="J817">
            <v>1578.5402470000001</v>
          </cell>
          <cell r="K817">
            <v>1688.9257460000001</v>
          </cell>
          <cell r="L817">
            <v>1671.3364849999998</v>
          </cell>
        </row>
        <row r="818"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E819" t="str">
            <v>@NA</v>
          </cell>
          <cell r="F819" t="str">
            <v>@NA</v>
          </cell>
          <cell r="G819" t="str">
            <v>@NA</v>
          </cell>
          <cell r="H819" t="str">
            <v>@NA</v>
          </cell>
          <cell r="I819" t="str">
            <v>@NA</v>
          </cell>
          <cell r="J819" t="str">
            <v>@NA</v>
          </cell>
          <cell r="K819" t="str">
            <v>@NA</v>
          </cell>
          <cell r="L819" t="str">
            <v>@NA</v>
          </cell>
        </row>
        <row r="820"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</row>
        <row r="822">
          <cell r="E822" t="str">
            <v>@NA</v>
          </cell>
          <cell r="F822" t="str">
            <v>@NA</v>
          </cell>
          <cell r="G822" t="str">
            <v>@NA</v>
          </cell>
          <cell r="H822" t="str">
            <v>@NA</v>
          </cell>
          <cell r="I822" t="str">
            <v>@NA</v>
          </cell>
          <cell r="J822" t="str">
            <v>@NA</v>
          </cell>
          <cell r="K822" t="str">
            <v>@NA</v>
          </cell>
          <cell r="L822" t="str">
            <v>@NA</v>
          </cell>
        </row>
        <row r="823">
          <cell r="E823" t="str">
            <v>@NA</v>
          </cell>
          <cell r="F823" t="str">
            <v>@NA</v>
          </cell>
          <cell r="G823" t="str">
            <v>@NA</v>
          </cell>
          <cell r="H823" t="str">
            <v>@NA</v>
          </cell>
          <cell r="I823" t="str">
            <v>@NA</v>
          </cell>
          <cell r="J823" t="str">
            <v>@NA</v>
          </cell>
          <cell r="K823" t="str">
            <v>@NA</v>
          </cell>
          <cell r="L823" t="str">
            <v>@NA</v>
          </cell>
        </row>
        <row r="824">
          <cell r="E824" t="str">
            <v>@NA</v>
          </cell>
          <cell r="F824" t="str">
            <v>@NA</v>
          </cell>
          <cell r="G824" t="str">
            <v>@NA</v>
          </cell>
          <cell r="H824" t="str">
            <v>@NA</v>
          </cell>
          <cell r="I824" t="str">
            <v>@NA</v>
          </cell>
          <cell r="J824" t="str">
            <v>@NA</v>
          </cell>
          <cell r="K824" t="str">
            <v>@NA</v>
          </cell>
          <cell r="L824" t="str">
            <v>@NA</v>
          </cell>
        </row>
        <row r="825">
          <cell r="E825">
            <v>-8.673</v>
          </cell>
          <cell r="F825">
            <v>-12.991</v>
          </cell>
          <cell r="G825">
            <v>-14.65</v>
          </cell>
          <cell r="H825">
            <v>-16.957999999999998</v>
          </cell>
          <cell r="I825">
            <v>-17.13</v>
          </cell>
          <cell r="J825">
            <v>-17.628</v>
          </cell>
          <cell r="K825">
            <v>-21.18552</v>
          </cell>
          <cell r="L825">
            <v>-24.097199</v>
          </cell>
        </row>
        <row r="826">
          <cell r="B826" t="str">
            <v>&lt;REF&gt;REVTA</v>
          </cell>
          <cell r="E826">
            <v>1299.43</v>
          </cell>
          <cell r="F826">
            <v>1323.9880000000001</v>
          </cell>
          <cell r="G826">
            <v>1313.25</v>
          </cell>
          <cell r="H826">
            <v>1462.059</v>
          </cell>
          <cell r="I826">
            <v>1597.4830659999998</v>
          </cell>
          <cell r="J826">
            <v>1560.9122470000002</v>
          </cell>
          <cell r="K826">
            <v>1667.7402260000001</v>
          </cell>
          <cell r="L826">
            <v>1647.2392859999998</v>
          </cell>
        </row>
        <row r="827">
          <cell r="E827">
            <v>152.02799999999999</v>
          </cell>
          <cell r="F827">
            <v>157.91900000000001</v>
          </cell>
          <cell r="G827">
            <v>145.18299999999999</v>
          </cell>
          <cell r="H827">
            <v>121.422078</v>
          </cell>
          <cell r="I827">
            <v>113.16934500000001</v>
          </cell>
          <cell r="J827">
            <v>106.965548</v>
          </cell>
          <cell r="K827">
            <v>110.011471</v>
          </cell>
          <cell r="L827">
            <v>105.031611</v>
          </cell>
        </row>
        <row r="828">
          <cell r="E828">
            <v>258.255</v>
          </cell>
          <cell r="F828">
            <v>255.19400000000002</v>
          </cell>
          <cell r="G828">
            <v>244.10500000000002</v>
          </cell>
          <cell r="H828">
            <v>219.33786700000002</v>
          </cell>
          <cell r="I828">
            <v>223.767653</v>
          </cell>
          <cell r="J828">
            <v>191.03475700000001</v>
          </cell>
          <cell r="K828">
            <v>198.46207000000001</v>
          </cell>
          <cell r="L828">
            <v>194.53155099999998</v>
          </cell>
        </row>
        <row r="829">
          <cell r="E829" t="str">
            <v>@NA</v>
          </cell>
          <cell r="F829" t="str">
            <v>@NA</v>
          </cell>
          <cell r="G829" t="str">
            <v>@NA</v>
          </cell>
          <cell r="H829" t="str">
            <v>@NA</v>
          </cell>
          <cell r="I829" t="str">
            <v>@NA</v>
          </cell>
          <cell r="J829">
            <v>0</v>
          </cell>
          <cell r="K829" t="str">
            <v>@NA</v>
          </cell>
          <cell r="L829">
            <v>3.3781539999999999</v>
          </cell>
        </row>
        <row r="830">
          <cell r="E830" t="str">
            <v>@NA</v>
          </cell>
          <cell r="F830" t="str">
            <v>@NA</v>
          </cell>
          <cell r="G830" t="str">
            <v>@NA</v>
          </cell>
          <cell r="H830" t="str">
            <v>@NA</v>
          </cell>
          <cell r="I830" t="str">
            <v>@NA</v>
          </cell>
          <cell r="J830">
            <v>0</v>
          </cell>
          <cell r="K830" t="str">
            <v>@NA</v>
          </cell>
          <cell r="L830" t="str">
            <v>@NA</v>
          </cell>
        </row>
        <row r="831"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E833">
            <v>300.13099999999997</v>
          </cell>
          <cell r="F833">
            <v>322.47199999999998</v>
          </cell>
          <cell r="G833">
            <v>336.08499999999998</v>
          </cell>
          <cell r="H833">
            <v>346.992389</v>
          </cell>
          <cell r="I833">
            <v>351.85847100000001</v>
          </cell>
          <cell r="J833">
            <v>357.73098700000003</v>
          </cell>
          <cell r="K833">
            <v>369.16101700000002</v>
          </cell>
          <cell r="L833">
            <v>385.235907</v>
          </cell>
        </row>
        <row r="834">
          <cell r="E834">
            <v>20.972000000000001</v>
          </cell>
          <cell r="F834">
            <v>14.285</v>
          </cell>
          <cell r="G834">
            <v>15.531000000000001</v>
          </cell>
          <cell r="H834">
            <v>54.333044000000001</v>
          </cell>
          <cell r="I834">
            <v>77.874260000000007</v>
          </cell>
          <cell r="J834">
            <v>70.182793000000004</v>
          </cell>
          <cell r="K834">
            <v>67.544113999999993</v>
          </cell>
          <cell r="L834">
            <v>71.566646000000006</v>
          </cell>
        </row>
        <row r="835">
          <cell r="E835">
            <v>3.3919999999999995</v>
          </cell>
          <cell r="F835">
            <v>-14.485000000000007</v>
          </cell>
          <cell r="G835">
            <v>57.613999999999997</v>
          </cell>
          <cell r="H835">
            <v>20.254138000000005</v>
          </cell>
          <cell r="I835">
            <v>71.082313999999997</v>
          </cell>
          <cell r="J835">
            <v>-27.64412699999999</v>
          </cell>
          <cell r="K835">
            <v>42.599479999999986</v>
          </cell>
          <cell r="L835">
            <v>30.828825999999996</v>
          </cell>
        </row>
        <row r="836"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100.69095299999999</v>
          </cell>
          <cell r="K837">
            <v>0.16331000000000001</v>
          </cell>
          <cell r="L837">
            <v>-0.13270799999999999</v>
          </cell>
        </row>
        <row r="838">
          <cell r="B838" t="str">
            <v>&lt;REF&gt;XOPTREP</v>
          </cell>
          <cell r="E838">
            <v>734.77800000000002</v>
          </cell>
          <cell r="F838">
            <v>735.38499999999999</v>
          </cell>
          <cell r="G838">
            <v>798.51800000000003</v>
          </cell>
          <cell r="H838">
            <v>762.339516</v>
          </cell>
          <cell r="I838">
            <v>837.75204300000007</v>
          </cell>
          <cell r="J838">
            <v>798.96091100000012</v>
          </cell>
          <cell r="K838">
            <v>787.941462</v>
          </cell>
          <cell r="L838">
            <v>790.43998699999997</v>
          </cell>
        </row>
        <row r="839">
          <cell r="B839" t="str">
            <v>&lt;REF&gt;OPINCREP</v>
          </cell>
          <cell r="E839">
            <v>573.32500000000005</v>
          </cell>
          <cell r="F839">
            <v>601.59400000000005</v>
          </cell>
          <cell r="G839">
            <v>529.38200000000006</v>
          </cell>
          <cell r="H839">
            <v>716.67748400000005</v>
          </cell>
          <cell r="I839">
            <v>776.86102299999982</v>
          </cell>
          <cell r="J839">
            <v>779.57933600000001</v>
          </cell>
          <cell r="K839">
            <v>900.98428400000012</v>
          </cell>
          <cell r="L839">
            <v>880.89649799999984</v>
          </cell>
        </row>
        <row r="840">
          <cell r="E840" t="str">
            <v>@NA</v>
          </cell>
          <cell r="F840" t="str">
            <v>@NA</v>
          </cell>
          <cell r="G840" t="str">
            <v>@NA</v>
          </cell>
          <cell r="H840" t="str">
            <v>@NA</v>
          </cell>
          <cell r="I840" t="str">
            <v>@NA</v>
          </cell>
          <cell r="J840" t="str">
            <v>@NA</v>
          </cell>
          <cell r="K840" t="str">
            <v>@NA</v>
          </cell>
          <cell r="L840" t="str">
            <v>@NA</v>
          </cell>
        </row>
        <row r="841">
          <cell r="E841" t="str">
            <v>@NA</v>
          </cell>
          <cell r="F841" t="str">
            <v>@NA</v>
          </cell>
          <cell r="G841" t="str">
            <v>@NA</v>
          </cell>
          <cell r="H841" t="str">
            <v>@NA</v>
          </cell>
          <cell r="I841" t="str">
            <v>@NA</v>
          </cell>
          <cell r="J841" t="str">
            <v>@NA</v>
          </cell>
          <cell r="K841" t="str">
            <v>@NA</v>
          </cell>
          <cell r="L841" t="str">
            <v>@NA</v>
          </cell>
        </row>
        <row r="842"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E843" t="str">
            <v>@NA</v>
          </cell>
          <cell r="F843" t="str">
            <v>@NA</v>
          </cell>
          <cell r="G843" t="str">
            <v>@NA</v>
          </cell>
          <cell r="H843" t="str">
            <v>@NA</v>
          </cell>
          <cell r="I843" t="str">
            <v>@NA</v>
          </cell>
          <cell r="J843" t="str">
            <v>@NA</v>
          </cell>
          <cell r="K843" t="str">
            <v>@NA</v>
          </cell>
          <cell r="L843" t="str">
            <v>@NA</v>
          </cell>
        </row>
        <row r="844"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</row>
        <row r="845"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</row>
        <row r="846"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</row>
        <row r="847">
          <cell r="E847" t="str">
            <v>@NA</v>
          </cell>
          <cell r="F847" t="str">
            <v>@NA</v>
          </cell>
          <cell r="G847" t="str">
            <v>@NA</v>
          </cell>
          <cell r="H847" t="str">
            <v>@NA</v>
          </cell>
          <cell r="I847" t="str">
            <v>@NA</v>
          </cell>
          <cell r="J847" t="str">
            <v>@NA</v>
          </cell>
          <cell r="K847" t="str">
            <v>@NA</v>
          </cell>
          <cell r="L847" t="str">
            <v>@NA</v>
          </cell>
        </row>
        <row r="848">
          <cell r="E848" t="str">
            <v>@NA</v>
          </cell>
          <cell r="F848" t="str">
            <v>@NA</v>
          </cell>
          <cell r="G848" t="str">
            <v>@NA</v>
          </cell>
          <cell r="H848" t="str">
            <v>@NA</v>
          </cell>
          <cell r="I848" t="str">
            <v>@NA</v>
          </cell>
          <cell r="J848" t="str">
            <v>@NA</v>
          </cell>
          <cell r="K848" t="str">
            <v>@NA</v>
          </cell>
          <cell r="L848" t="str">
            <v>@NA</v>
          </cell>
        </row>
        <row r="849"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</row>
        <row r="850"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E852" t="str">
            <v>@NA</v>
          </cell>
          <cell r="F852" t="str">
            <v>@NA</v>
          </cell>
          <cell r="G852" t="str">
            <v>@NA</v>
          </cell>
          <cell r="H852" t="str">
            <v>@NA</v>
          </cell>
          <cell r="I852" t="str">
            <v>@NA</v>
          </cell>
          <cell r="J852" t="str">
            <v>@NA</v>
          </cell>
          <cell r="K852" t="str">
            <v>@NA</v>
          </cell>
          <cell r="L852" t="str">
            <v>@NA</v>
          </cell>
        </row>
        <row r="853"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E854" t="str">
            <v>@NA</v>
          </cell>
          <cell r="F854" t="str">
            <v>@NA</v>
          </cell>
          <cell r="G854" t="str">
            <v>@NA</v>
          </cell>
          <cell r="H854" t="str">
            <v>@NA</v>
          </cell>
          <cell r="I854" t="str">
            <v>@NA</v>
          </cell>
          <cell r="J854" t="str">
            <v>@NA</v>
          </cell>
          <cell r="K854" t="str">
            <v>@NA</v>
          </cell>
          <cell r="L854" t="str">
            <v>@NA</v>
          </cell>
        </row>
        <row r="855">
          <cell r="E855" t="str">
            <v>@NA</v>
          </cell>
          <cell r="F855" t="str">
            <v>@NA</v>
          </cell>
          <cell r="G855" t="str">
            <v>@NA</v>
          </cell>
          <cell r="H855" t="str">
            <v>@NA</v>
          </cell>
          <cell r="I855" t="str">
            <v>@NA</v>
          </cell>
          <cell r="J855" t="str">
            <v>@NA</v>
          </cell>
          <cell r="K855" t="str">
            <v>@NA</v>
          </cell>
          <cell r="L855" t="str">
            <v>@NA</v>
          </cell>
        </row>
        <row r="856">
          <cell r="E856" t="str">
            <v>@NA</v>
          </cell>
          <cell r="F856" t="str">
            <v>@NA</v>
          </cell>
          <cell r="G856" t="str">
            <v>@NA</v>
          </cell>
          <cell r="H856" t="str">
            <v>@NA</v>
          </cell>
          <cell r="I856" t="str">
            <v>@NA</v>
          </cell>
          <cell r="J856" t="str">
            <v>@NA</v>
          </cell>
          <cell r="K856" t="str">
            <v>@NA</v>
          </cell>
          <cell r="L856" t="str">
            <v>@NA</v>
          </cell>
        </row>
        <row r="857">
          <cell r="E857">
            <v>-8.673</v>
          </cell>
          <cell r="F857">
            <v>-12.991</v>
          </cell>
          <cell r="G857">
            <v>-14.65</v>
          </cell>
          <cell r="H857">
            <v>-16.957999999999998</v>
          </cell>
          <cell r="I857">
            <v>-17.13</v>
          </cell>
          <cell r="J857">
            <v>-17.628</v>
          </cell>
          <cell r="K857">
            <v>-21.18552</v>
          </cell>
          <cell r="L857">
            <v>-24.097199</v>
          </cell>
        </row>
        <row r="858">
          <cell r="E858" t="str">
            <v>@NA</v>
          </cell>
          <cell r="F858" t="str">
            <v>@NA</v>
          </cell>
          <cell r="G858" t="str">
            <v>@NA</v>
          </cell>
          <cell r="H858" t="str">
            <v>@NA</v>
          </cell>
          <cell r="I858" t="str">
            <v>@NA</v>
          </cell>
          <cell r="J858" t="str">
            <v>@NA</v>
          </cell>
          <cell r="K858" t="str">
            <v>@NA</v>
          </cell>
          <cell r="L858" t="str">
            <v>@NA</v>
          </cell>
        </row>
        <row r="859">
          <cell r="E859" t="str">
            <v>@NA</v>
          </cell>
          <cell r="F859" t="str">
            <v>@NA</v>
          </cell>
          <cell r="G859" t="str">
            <v>@NA</v>
          </cell>
          <cell r="H859" t="str">
            <v>@NA</v>
          </cell>
          <cell r="I859" t="str">
            <v>@NA</v>
          </cell>
          <cell r="J859" t="str">
            <v>@NA</v>
          </cell>
          <cell r="K859" t="str">
            <v>@NA</v>
          </cell>
          <cell r="L859" t="str">
            <v>@NA</v>
          </cell>
        </row>
        <row r="860">
          <cell r="E860" t="str">
            <v>@NA</v>
          </cell>
          <cell r="F860" t="str">
            <v>@NA</v>
          </cell>
          <cell r="G860" t="str">
            <v>@NA</v>
          </cell>
          <cell r="H860" t="str">
            <v>@NA</v>
          </cell>
          <cell r="I860" t="str">
            <v>@NA</v>
          </cell>
          <cell r="J860" t="str">
            <v>@NA</v>
          </cell>
          <cell r="K860" t="str">
            <v>@NA</v>
          </cell>
          <cell r="L860" t="str">
            <v>@NA</v>
          </cell>
        </row>
        <row r="861">
          <cell r="E861" t="str">
            <v>@NA</v>
          </cell>
          <cell r="F861" t="str">
            <v>@NA</v>
          </cell>
          <cell r="G861" t="str">
            <v>@NA</v>
          </cell>
          <cell r="H861" t="str">
            <v>@NA</v>
          </cell>
          <cell r="I861" t="str">
            <v>@NA</v>
          </cell>
          <cell r="J861" t="str">
            <v>@NA</v>
          </cell>
          <cell r="K861" t="str">
            <v>@NA</v>
          </cell>
          <cell r="L861" t="str">
            <v>@NA</v>
          </cell>
        </row>
        <row r="862">
          <cell r="E862" t="str">
            <v>@NA</v>
          </cell>
          <cell r="F862" t="str">
            <v>@NA</v>
          </cell>
          <cell r="G862" t="str">
            <v>@NA</v>
          </cell>
          <cell r="H862" t="str">
            <v>@NA</v>
          </cell>
          <cell r="I862" t="str">
            <v>@NA</v>
          </cell>
          <cell r="J862" t="str">
            <v>@NA</v>
          </cell>
          <cell r="K862" t="str">
            <v>@NA</v>
          </cell>
          <cell r="L862" t="str">
            <v>@NA</v>
          </cell>
        </row>
        <row r="863">
          <cell r="E863" t="str">
            <v>@NA</v>
          </cell>
          <cell r="F863" t="str">
            <v>@NA</v>
          </cell>
          <cell r="G863" t="str">
            <v>@NA</v>
          </cell>
          <cell r="H863" t="str">
            <v>@NA</v>
          </cell>
          <cell r="I863" t="str">
            <v>@NA</v>
          </cell>
          <cell r="J863" t="str">
            <v>@NA</v>
          </cell>
          <cell r="K863" t="str">
            <v>@NA</v>
          </cell>
          <cell r="L863" t="str">
            <v>@NA</v>
          </cell>
        </row>
        <row r="864">
          <cell r="E864" t="str">
            <v>@NA</v>
          </cell>
          <cell r="F864" t="str">
            <v>@NA</v>
          </cell>
          <cell r="G864" t="str">
            <v>@NA</v>
          </cell>
          <cell r="H864" t="str">
            <v>@NA</v>
          </cell>
          <cell r="I864" t="str">
            <v>@NA</v>
          </cell>
          <cell r="J864" t="str">
            <v>@NA</v>
          </cell>
          <cell r="K864" t="str">
            <v>@NA</v>
          </cell>
          <cell r="L864" t="str">
            <v>@NA</v>
          </cell>
        </row>
        <row r="865">
          <cell r="E865" t="str">
            <v>@NA</v>
          </cell>
          <cell r="F865" t="str">
            <v>@NA</v>
          </cell>
          <cell r="G865" t="str">
            <v>@NA</v>
          </cell>
          <cell r="H865" t="str">
            <v>@NA</v>
          </cell>
          <cell r="I865" t="str">
            <v>@NA</v>
          </cell>
          <cell r="J865" t="str">
            <v>@NA</v>
          </cell>
          <cell r="K865" t="str">
            <v>@NA</v>
          </cell>
          <cell r="L865" t="str">
            <v>@NA</v>
          </cell>
        </row>
        <row r="866">
          <cell r="E866" t="str">
            <v>@NA</v>
          </cell>
          <cell r="F866" t="str">
            <v>@NA</v>
          </cell>
          <cell r="G866" t="str">
            <v>@NA</v>
          </cell>
          <cell r="H866" t="str">
            <v>@NA</v>
          </cell>
          <cell r="I866" t="str">
            <v>@NA</v>
          </cell>
          <cell r="J866" t="str">
            <v>@NA</v>
          </cell>
          <cell r="K866" t="str">
            <v>@NA</v>
          </cell>
          <cell r="L866" t="str">
            <v>@NA</v>
          </cell>
        </row>
        <row r="867">
          <cell r="E867" t="str">
            <v>@NA</v>
          </cell>
          <cell r="F867" t="str">
            <v>@NA</v>
          </cell>
          <cell r="G867" t="str">
            <v>@NA</v>
          </cell>
          <cell r="H867" t="str">
            <v>@NA</v>
          </cell>
          <cell r="I867" t="str">
            <v>@NA</v>
          </cell>
          <cell r="J867" t="str">
            <v>@NA</v>
          </cell>
          <cell r="K867" t="str">
            <v>@NA</v>
          </cell>
          <cell r="L867" t="str">
            <v>@NA</v>
          </cell>
        </row>
        <row r="868">
          <cell r="E868" t="str">
            <v>@NA</v>
          </cell>
          <cell r="F868" t="str">
            <v>@NA</v>
          </cell>
          <cell r="G868" t="str">
            <v>@NA</v>
          </cell>
          <cell r="H868" t="str">
            <v>@NA</v>
          </cell>
          <cell r="I868" t="str">
            <v>@NA</v>
          </cell>
          <cell r="J868" t="str">
            <v>@NA</v>
          </cell>
          <cell r="K868" t="str">
            <v>@NA</v>
          </cell>
          <cell r="L868" t="str">
            <v>@NA</v>
          </cell>
        </row>
        <row r="869">
          <cell r="E869" t="str">
            <v>@NA</v>
          </cell>
          <cell r="F869" t="str">
            <v>@NA</v>
          </cell>
          <cell r="G869" t="str">
            <v>@NA</v>
          </cell>
          <cell r="H869" t="str">
            <v>@NA</v>
          </cell>
          <cell r="I869" t="str">
            <v>@NA</v>
          </cell>
          <cell r="J869" t="str">
            <v>@NA</v>
          </cell>
          <cell r="K869" t="str">
            <v>@NA</v>
          </cell>
          <cell r="L869" t="str">
            <v>@NA</v>
          </cell>
        </row>
        <row r="870">
          <cell r="E870" t="str">
            <v>@NA</v>
          </cell>
          <cell r="F870" t="str">
            <v>@NA</v>
          </cell>
          <cell r="G870" t="str">
            <v>@NA</v>
          </cell>
          <cell r="H870" t="str">
            <v>@NA</v>
          </cell>
          <cell r="I870" t="str">
            <v>@NA</v>
          </cell>
          <cell r="J870" t="str">
            <v>@NA</v>
          </cell>
          <cell r="K870" t="str">
            <v>@NA</v>
          </cell>
          <cell r="L870" t="str">
            <v>@NA</v>
          </cell>
        </row>
        <row r="871">
          <cell r="E871" t="str">
            <v>@NA</v>
          </cell>
          <cell r="F871" t="str">
            <v>@NA</v>
          </cell>
          <cell r="G871" t="str">
            <v>@NA</v>
          </cell>
          <cell r="H871" t="str">
            <v>@NA</v>
          </cell>
          <cell r="I871" t="str">
            <v>@NA</v>
          </cell>
          <cell r="J871" t="str">
            <v>@NA</v>
          </cell>
          <cell r="K871" t="str">
            <v>@NA</v>
          </cell>
          <cell r="L871" t="str">
            <v>@NA</v>
          </cell>
        </row>
        <row r="872">
          <cell r="E872" t="str">
            <v>@NA</v>
          </cell>
          <cell r="F872" t="str">
            <v>@NA</v>
          </cell>
          <cell r="G872" t="str">
            <v>@NA</v>
          </cell>
          <cell r="H872" t="str">
            <v>@NA</v>
          </cell>
          <cell r="I872" t="str">
            <v>@NA</v>
          </cell>
          <cell r="J872" t="str">
            <v>@NA</v>
          </cell>
          <cell r="K872" t="str">
            <v>@NA</v>
          </cell>
          <cell r="L872" t="str">
            <v>@NA</v>
          </cell>
        </row>
        <row r="873">
          <cell r="E873" t="str">
            <v>@NA</v>
          </cell>
          <cell r="F873" t="str">
            <v>@NA</v>
          </cell>
          <cell r="G873" t="str">
            <v>@NA</v>
          </cell>
          <cell r="H873" t="str">
            <v>@NA</v>
          </cell>
          <cell r="I873" t="str">
            <v>@NA</v>
          </cell>
          <cell r="J873" t="str">
            <v>@NA</v>
          </cell>
          <cell r="K873" t="str">
            <v>@NA</v>
          </cell>
          <cell r="L873" t="str">
            <v>@NA</v>
          </cell>
        </row>
        <row r="874">
          <cell r="E874" t="str">
            <v>@NA</v>
          </cell>
          <cell r="F874" t="str">
            <v>@NA</v>
          </cell>
          <cell r="G874" t="str">
            <v>@NA</v>
          </cell>
          <cell r="H874" t="str">
            <v>@NA</v>
          </cell>
          <cell r="I874" t="str">
            <v>@NA</v>
          </cell>
          <cell r="J874" t="str">
            <v>@NA</v>
          </cell>
          <cell r="K874" t="str">
            <v>@NA</v>
          </cell>
          <cell r="L874" t="str">
            <v>@NA</v>
          </cell>
        </row>
        <row r="875">
          <cell r="E875">
            <v>1.2809999999999999</v>
          </cell>
          <cell r="F875">
            <v>-0.38900000000000001</v>
          </cell>
          <cell r="G875" t="str">
            <v>@NA</v>
          </cell>
          <cell r="H875">
            <v>-1.95E-2</v>
          </cell>
          <cell r="I875" t="str">
            <v>@NA</v>
          </cell>
          <cell r="J875" t="str">
            <v>@NA</v>
          </cell>
          <cell r="K875">
            <v>0.16331000000000001</v>
          </cell>
          <cell r="L875">
            <v>-0.13270799999999999</v>
          </cell>
        </row>
        <row r="876">
          <cell r="E876" t="str">
            <v>@NA</v>
          </cell>
          <cell r="F876" t="str">
            <v>@NA</v>
          </cell>
          <cell r="G876" t="str">
            <v>@NA</v>
          </cell>
          <cell r="H876" t="str">
            <v>@NA</v>
          </cell>
          <cell r="I876" t="str">
            <v>@NA</v>
          </cell>
          <cell r="J876" t="str">
            <v>@NA</v>
          </cell>
          <cell r="K876" t="str">
            <v>@NA</v>
          </cell>
          <cell r="L876" t="str">
            <v>@NA</v>
          </cell>
        </row>
        <row r="877">
          <cell r="E877" t="str">
            <v>@NA</v>
          </cell>
          <cell r="F877" t="str">
            <v>@NA</v>
          </cell>
          <cell r="G877" t="str">
            <v>@NA</v>
          </cell>
          <cell r="H877" t="str">
            <v>@NA</v>
          </cell>
          <cell r="I877" t="str">
            <v>@NA</v>
          </cell>
          <cell r="J877" t="str">
            <v>@NA</v>
          </cell>
          <cell r="K877" t="str">
            <v>@NA</v>
          </cell>
          <cell r="L877" t="str">
            <v>@NA</v>
          </cell>
        </row>
        <row r="878">
          <cell r="E878" t="str">
            <v>@NA</v>
          </cell>
          <cell r="F878" t="str">
            <v>@NA</v>
          </cell>
          <cell r="G878" t="str">
            <v>@NA</v>
          </cell>
          <cell r="H878" t="str">
            <v>@NA</v>
          </cell>
          <cell r="I878" t="str">
            <v>@NA</v>
          </cell>
          <cell r="J878" t="str">
            <v>@NA</v>
          </cell>
          <cell r="K878" t="str">
            <v>@NA</v>
          </cell>
          <cell r="L878" t="str">
            <v>@NA</v>
          </cell>
        </row>
        <row r="879">
          <cell r="E879" t="str">
            <v>@NA</v>
          </cell>
          <cell r="F879" t="str">
            <v>@NA</v>
          </cell>
          <cell r="G879" t="str">
            <v>@NA</v>
          </cell>
          <cell r="H879" t="str">
            <v>@NA</v>
          </cell>
          <cell r="I879">
            <v>0</v>
          </cell>
          <cell r="J879" t="str">
            <v>@NA</v>
          </cell>
          <cell r="K879" t="str">
            <v>@NA</v>
          </cell>
          <cell r="L879" t="str">
            <v>@NA</v>
          </cell>
        </row>
        <row r="880">
          <cell r="E880" t="str">
            <v>@NA</v>
          </cell>
          <cell r="F880" t="str">
            <v>@NA</v>
          </cell>
          <cell r="G880" t="str">
            <v>@NA</v>
          </cell>
          <cell r="H880" t="str">
            <v>@NA</v>
          </cell>
          <cell r="I880" t="str">
            <v>@NA</v>
          </cell>
          <cell r="J880" t="str">
            <v>@NA</v>
          </cell>
          <cell r="K880" t="str">
            <v>@NA</v>
          </cell>
          <cell r="L880" t="str">
            <v>@NA</v>
          </cell>
        </row>
        <row r="881">
          <cell r="E881" t="str">
            <v>@NA</v>
          </cell>
          <cell r="F881" t="str">
            <v>@NA</v>
          </cell>
          <cell r="G881" t="str">
            <v>@NA</v>
          </cell>
          <cell r="H881" t="str">
            <v>@NA</v>
          </cell>
          <cell r="I881" t="str">
            <v>@NA</v>
          </cell>
          <cell r="J881" t="str">
            <v>@NA</v>
          </cell>
          <cell r="K881" t="str">
            <v>@NA</v>
          </cell>
          <cell r="L881" t="str">
            <v>@NA</v>
          </cell>
        </row>
        <row r="882">
          <cell r="E882" t="str">
            <v>@NA</v>
          </cell>
          <cell r="F882" t="str">
            <v>@NA</v>
          </cell>
          <cell r="G882" t="str">
            <v>@NA</v>
          </cell>
          <cell r="H882" t="str">
            <v>@NA</v>
          </cell>
          <cell r="I882" t="str">
            <v>@NA</v>
          </cell>
          <cell r="J882" t="str">
            <v>@NA</v>
          </cell>
          <cell r="K882" t="str">
            <v>@NA</v>
          </cell>
          <cell r="L882" t="str">
            <v>@NA</v>
          </cell>
        </row>
        <row r="883">
          <cell r="E883" t="str">
            <v>@NA</v>
          </cell>
          <cell r="F883" t="str">
            <v>@NA</v>
          </cell>
          <cell r="G883" t="str">
            <v>@NA</v>
          </cell>
          <cell r="H883" t="str">
            <v>@NA</v>
          </cell>
          <cell r="I883" t="str">
            <v>@NA</v>
          </cell>
          <cell r="J883" t="str">
            <v>@NA</v>
          </cell>
          <cell r="K883" t="str">
            <v>@NA</v>
          </cell>
          <cell r="L883" t="str">
            <v>@NA</v>
          </cell>
        </row>
        <row r="884">
          <cell r="E884" t="str">
            <v>@NA</v>
          </cell>
          <cell r="F884" t="str">
            <v>@NA</v>
          </cell>
          <cell r="G884" t="str">
            <v>@NA</v>
          </cell>
          <cell r="H884" t="str">
            <v>@NA</v>
          </cell>
          <cell r="I884" t="str">
            <v>@NA</v>
          </cell>
          <cell r="J884" t="str">
            <v>@NA</v>
          </cell>
          <cell r="K884" t="str">
            <v>@NA</v>
          </cell>
          <cell r="L884" t="str">
            <v>@NA</v>
          </cell>
        </row>
        <row r="885">
          <cell r="E885" t="str">
            <v>@NA</v>
          </cell>
          <cell r="F885" t="str">
            <v>@NA</v>
          </cell>
          <cell r="G885" t="str">
            <v>@NA</v>
          </cell>
          <cell r="H885" t="str">
            <v>@NA</v>
          </cell>
          <cell r="I885" t="str">
            <v>@NA</v>
          </cell>
          <cell r="J885" t="str">
            <v>@NA</v>
          </cell>
          <cell r="K885" t="str">
            <v>@NA</v>
          </cell>
          <cell r="L885" t="str">
            <v>@NA</v>
          </cell>
        </row>
        <row r="886">
          <cell r="E886" t="str">
            <v>@NA</v>
          </cell>
          <cell r="F886" t="str">
            <v>@NA</v>
          </cell>
          <cell r="G886" t="str">
            <v>@NA</v>
          </cell>
          <cell r="H886" t="str">
            <v>@NA</v>
          </cell>
          <cell r="I886" t="str">
            <v>@NA</v>
          </cell>
          <cell r="J886" t="str">
            <v>@NA</v>
          </cell>
          <cell r="K886" t="str">
            <v>@NA</v>
          </cell>
          <cell r="L886" t="str">
            <v>@NA</v>
          </cell>
        </row>
        <row r="887">
          <cell r="B887" t="str">
            <v>&lt;REF&gt;OPINCA</v>
          </cell>
          <cell r="E887">
            <v>565.93299999999999</v>
          </cell>
          <cell r="F887">
            <v>588.21400000000006</v>
          </cell>
          <cell r="G887">
            <v>514.73200000000008</v>
          </cell>
          <cell r="H887">
            <v>699.69998400000009</v>
          </cell>
          <cell r="I887">
            <v>759.73102299999982</v>
          </cell>
          <cell r="J887">
            <v>761.95133599999997</v>
          </cell>
          <cell r="K887">
            <v>879.96207400000014</v>
          </cell>
          <cell r="L887">
            <v>856.66659099999981</v>
          </cell>
        </row>
        <row r="888"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</row>
        <row r="889">
          <cell r="E889" t="str">
            <v>@NA</v>
          </cell>
          <cell r="F889" t="str">
            <v>@NA</v>
          </cell>
          <cell r="G889" t="str">
            <v>@NA</v>
          </cell>
          <cell r="H889" t="str">
            <v>@NA</v>
          </cell>
          <cell r="I889" t="str">
            <v>@NA</v>
          </cell>
          <cell r="J889">
            <v>0</v>
          </cell>
          <cell r="K889">
            <v>2.2039080000000002</v>
          </cell>
          <cell r="L889">
            <v>1.8465910000000001</v>
          </cell>
        </row>
        <row r="890">
          <cell r="E890">
            <v>142.99299999999999</v>
          </cell>
          <cell r="F890">
            <v>159.559</v>
          </cell>
          <cell r="G890">
            <v>164.53899999999999</v>
          </cell>
          <cell r="H890">
            <v>180.88011299999999</v>
          </cell>
          <cell r="I890">
            <v>185.29263800000001</v>
          </cell>
          <cell r="J890">
            <v>193.40070600000001</v>
          </cell>
          <cell r="K890">
            <v>208.66335599999999</v>
          </cell>
          <cell r="L890">
            <v>214.42774399999999</v>
          </cell>
        </row>
        <row r="891">
          <cell r="B891" t="str">
            <v>&lt;REF&gt;DAIMPVALREP</v>
          </cell>
          <cell r="E891">
            <v>142.99299999999999</v>
          </cell>
          <cell r="F891">
            <v>159.559</v>
          </cell>
          <cell r="G891">
            <v>164.53899999999999</v>
          </cell>
          <cell r="H891">
            <v>180.88011299999999</v>
          </cell>
          <cell r="I891">
            <v>185.29263800000001</v>
          </cell>
          <cell r="J891">
            <v>193.40070600000001</v>
          </cell>
          <cell r="K891">
            <v>210.86726400000001</v>
          </cell>
          <cell r="L891">
            <v>216.27433499999998</v>
          </cell>
        </row>
        <row r="892"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E894" t="str">
            <v>@NA</v>
          </cell>
          <cell r="F894" t="str">
            <v>@NA</v>
          </cell>
          <cell r="G894" t="str">
            <v>@NA</v>
          </cell>
          <cell r="H894" t="str">
            <v>@NA</v>
          </cell>
          <cell r="I894" t="str">
            <v>@NA</v>
          </cell>
          <cell r="J894" t="str">
            <v>@NA</v>
          </cell>
          <cell r="K894" t="str">
            <v>@NA</v>
          </cell>
          <cell r="L894" t="str">
            <v>@NA</v>
          </cell>
        </row>
        <row r="895"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</row>
        <row r="896">
          <cell r="E896" t="str">
            <v>@NA</v>
          </cell>
          <cell r="F896" t="str">
            <v>@NA</v>
          </cell>
          <cell r="G896" t="str">
            <v>@NA</v>
          </cell>
          <cell r="H896" t="str">
            <v>@NA</v>
          </cell>
          <cell r="I896" t="str">
            <v>@NA</v>
          </cell>
          <cell r="J896" t="str">
            <v>@NA</v>
          </cell>
          <cell r="K896" t="str">
            <v>@NA</v>
          </cell>
          <cell r="L896" t="str">
            <v>@NA</v>
          </cell>
        </row>
        <row r="897"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E899" t="str">
            <v>@NA</v>
          </cell>
          <cell r="F899" t="str">
            <v>@NA</v>
          </cell>
          <cell r="G899" t="str">
            <v>@NA</v>
          </cell>
          <cell r="H899" t="str">
            <v>@NA</v>
          </cell>
          <cell r="I899" t="str">
            <v>@NA</v>
          </cell>
          <cell r="J899" t="str">
            <v>@NA</v>
          </cell>
          <cell r="K899" t="str">
            <v>@NA</v>
          </cell>
          <cell r="L899" t="str">
            <v>@NA</v>
          </cell>
        </row>
        <row r="900">
          <cell r="E900" t="str">
            <v>@NA</v>
          </cell>
          <cell r="F900" t="str">
            <v>@NA</v>
          </cell>
          <cell r="G900" t="str">
            <v>@NA</v>
          </cell>
          <cell r="H900" t="str">
            <v>@NA</v>
          </cell>
          <cell r="I900" t="str">
            <v>@NA</v>
          </cell>
          <cell r="J900" t="str">
            <v>@NA</v>
          </cell>
          <cell r="K900">
            <v>-2.2039080000000002</v>
          </cell>
          <cell r="L900">
            <v>-1.8465910000000001</v>
          </cell>
        </row>
        <row r="901">
          <cell r="E901" t="str">
            <v>@NA</v>
          </cell>
          <cell r="F901" t="str">
            <v>@NA</v>
          </cell>
          <cell r="G901" t="str">
            <v>@NA</v>
          </cell>
          <cell r="H901" t="str">
            <v>@NA</v>
          </cell>
          <cell r="I901" t="str">
            <v>@NA</v>
          </cell>
          <cell r="J901" t="str">
            <v>@NA</v>
          </cell>
          <cell r="K901" t="str">
            <v>@NA</v>
          </cell>
          <cell r="L901" t="str">
            <v>@NA</v>
          </cell>
        </row>
        <row r="902">
          <cell r="E902">
            <v>-8.6999999999999993</v>
          </cell>
          <cell r="F902">
            <v>-13</v>
          </cell>
          <cell r="G902">
            <v>-14.7</v>
          </cell>
          <cell r="H902">
            <v>-16.957999999999998</v>
          </cell>
          <cell r="I902">
            <v>-17.132999999999999</v>
          </cell>
          <cell r="J902">
            <v>-17.628</v>
          </cell>
          <cell r="K902">
            <v>-21.18552</v>
          </cell>
          <cell r="L902">
            <v>-24.097199</v>
          </cell>
        </row>
        <row r="903">
          <cell r="B903" t="str">
            <v>&lt;REF&gt;DPA</v>
          </cell>
          <cell r="E903">
            <v>134.29300000000001</v>
          </cell>
          <cell r="F903">
            <v>146.559</v>
          </cell>
          <cell r="G903">
            <v>149.839</v>
          </cell>
          <cell r="H903">
            <v>163.922113</v>
          </cell>
          <cell r="I903">
            <v>168.159638</v>
          </cell>
          <cell r="J903">
            <v>175.77270600000003</v>
          </cell>
          <cell r="K903">
            <v>187.477836</v>
          </cell>
          <cell r="L903">
            <v>190.330545</v>
          </cell>
        </row>
        <row r="904">
          <cell r="B904" t="str">
            <v>&lt;REF&gt;OPINCDA</v>
          </cell>
          <cell r="E904">
            <v>431.64</v>
          </cell>
          <cell r="F904">
            <v>441.65500000000009</v>
          </cell>
          <cell r="G904">
            <v>364.89300000000009</v>
          </cell>
          <cell r="H904">
            <v>535.77787100000012</v>
          </cell>
          <cell r="I904">
            <v>591.57138499999985</v>
          </cell>
          <cell r="J904">
            <v>586.17862999999988</v>
          </cell>
          <cell r="K904">
            <v>692.48423800000012</v>
          </cell>
          <cell r="L904">
            <v>666.33604599999978</v>
          </cell>
        </row>
        <row r="905">
          <cell r="E905">
            <v>14.836</v>
          </cell>
          <cell r="F905">
            <v>18.719000000000001</v>
          </cell>
          <cell r="G905">
            <v>15.4</v>
          </cell>
          <cell r="H905">
            <v>31.482928000000001</v>
          </cell>
          <cell r="I905">
            <v>27.486969999999999</v>
          </cell>
          <cell r="J905">
            <v>22.163076</v>
          </cell>
          <cell r="K905">
            <v>21.246999999999996</v>
          </cell>
          <cell r="L905">
            <v>22.902825</v>
          </cell>
        </row>
        <row r="906">
          <cell r="B906" t="str">
            <v>&lt;REF&gt;EBITREP</v>
          </cell>
          <cell r="E906">
            <v>445.16800000000006</v>
          </cell>
          <cell r="F906">
            <v>460.75400000000008</v>
          </cell>
          <cell r="G906">
            <v>380.24300000000005</v>
          </cell>
          <cell r="H906">
            <v>567.28029900000013</v>
          </cell>
          <cell r="I906">
            <v>619.05535499999985</v>
          </cell>
          <cell r="J906">
            <v>608.34170600000004</v>
          </cell>
          <cell r="K906">
            <v>711.3640200000001</v>
          </cell>
          <cell r="L906">
            <v>687.52498799999989</v>
          </cell>
        </row>
        <row r="907">
          <cell r="E907" t="str">
            <v>@NA</v>
          </cell>
          <cell r="F907" t="str">
            <v>@NA</v>
          </cell>
          <cell r="G907" t="str">
            <v>@NA</v>
          </cell>
          <cell r="H907" t="str">
            <v>@NA</v>
          </cell>
          <cell r="I907" t="str">
            <v>@NA</v>
          </cell>
          <cell r="J907" t="str">
            <v>@NA</v>
          </cell>
          <cell r="K907" t="str">
            <v>@NA</v>
          </cell>
          <cell r="L907" t="str">
            <v>@NA</v>
          </cell>
        </row>
        <row r="908">
          <cell r="E908" t="str">
            <v>@NA</v>
          </cell>
          <cell r="F908" t="str">
            <v>@NA</v>
          </cell>
          <cell r="G908" t="str">
            <v>@NA</v>
          </cell>
          <cell r="H908" t="str">
            <v>@NA</v>
          </cell>
          <cell r="I908" t="str">
            <v>@NA</v>
          </cell>
          <cell r="J908" t="str">
            <v>@NA</v>
          </cell>
          <cell r="K908" t="str">
            <v>@NA</v>
          </cell>
          <cell r="L908" t="str">
            <v>@NA</v>
          </cell>
        </row>
        <row r="909">
          <cell r="E909" t="str">
            <v>@NA</v>
          </cell>
          <cell r="F909" t="str">
            <v>@NA</v>
          </cell>
          <cell r="G909" t="str">
            <v>@NA</v>
          </cell>
          <cell r="H909" t="str">
            <v>@NA</v>
          </cell>
          <cell r="I909" t="str">
            <v>@NA</v>
          </cell>
          <cell r="J909" t="str">
            <v>@NA</v>
          </cell>
          <cell r="K909" t="str">
            <v>@NA</v>
          </cell>
          <cell r="L909" t="str">
            <v>@NA</v>
          </cell>
        </row>
        <row r="910"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E912" t="str">
            <v>@NA</v>
          </cell>
          <cell r="F912" t="str">
            <v>@NA</v>
          </cell>
          <cell r="G912" t="str">
            <v>@NA</v>
          </cell>
          <cell r="H912" t="str">
            <v>@NA</v>
          </cell>
          <cell r="I912" t="str">
            <v>@NA</v>
          </cell>
          <cell r="J912" t="str">
            <v>@NA</v>
          </cell>
          <cell r="K912" t="str">
            <v>@NA</v>
          </cell>
          <cell r="L912" t="str">
            <v>@NA</v>
          </cell>
        </row>
        <row r="913">
          <cell r="B913" t="str">
            <v>&lt;REF&gt;EBITA</v>
          </cell>
          <cell r="E913">
            <v>446.476</v>
          </cell>
          <cell r="F913">
            <v>460.37400000000008</v>
          </cell>
          <cell r="G913">
            <v>380.29300000000006</v>
          </cell>
          <cell r="H913">
            <v>567.26079900000013</v>
          </cell>
          <cell r="I913">
            <v>619.05835499999989</v>
          </cell>
          <cell r="J913">
            <v>608.34170599999993</v>
          </cell>
          <cell r="K913">
            <v>713.73123800000008</v>
          </cell>
          <cell r="L913">
            <v>689.23887099999979</v>
          </cell>
        </row>
        <row r="914">
          <cell r="E914">
            <v>2.7490000000000001</v>
          </cell>
          <cell r="F914">
            <v>7.0839999999999996</v>
          </cell>
          <cell r="G914">
            <v>3.93</v>
          </cell>
          <cell r="H914">
            <v>2.8650609999999999</v>
          </cell>
          <cell r="I914">
            <v>0.96104999999999996</v>
          </cell>
          <cell r="J914">
            <v>0.30809199999999881</v>
          </cell>
          <cell r="K914">
            <v>0</v>
          </cell>
          <cell r="L914">
            <v>0</v>
          </cell>
        </row>
        <row r="915">
          <cell r="E915" t="str">
            <v>@NA</v>
          </cell>
          <cell r="F915" t="str">
            <v>@NA</v>
          </cell>
          <cell r="G915" t="str">
            <v>@NA</v>
          </cell>
          <cell r="H915" t="str">
            <v>@NA</v>
          </cell>
          <cell r="I915" t="str">
            <v>@NA</v>
          </cell>
          <cell r="J915" t="str">
            <v>@NA</v>
          </cell>
          <cell r="K915" t="str">
            <v>@NA</v>
          </cell>
          <cell r="L915" t="str">
            <v>@NA</v>
          </cell>
        </row>
        <row r="916">
          <cell r="E916" t="str">
            <v>@NA</v>
          </cell>
          <cell r="F916" t="str">
            <v>@NA</v>
          </cell>
          <cell r="G916" t="str">
            <v>@NA</v>
          </cell>
          <cell r="H916" t="str">
            <v>@NA</v>
          </cell>
          <cell r="I916" t="str">
            <v>@NA</v>
          </cell>
          <cell r="J916" t="str">
            <v>@NA</v>
          </cell>
          <cell r="K916" t="str">
            <v>@NA</v>
          </cell>
          <cell r="L916" t="str">
            <v>@NA</v>
          </cell>
        </row>
        <row r="917"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</row>
        <row r="918"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E919" t="str">
            <v>@NA</v>
          </cell>
          <cell r="F919" t="str">
            <v>@NA</v>
          </cell>
          <cell r="G919" t="str">
            <v>@NA</v>
          </cell>
          <cell r="H919" t="str">
            <v>@NA</v>
          </cell>
          <cell r="I919" t="str">
            <v>@NA</v>
          </cell>
          <cell r="J919" t="str">
            <v>@NA</v>
          </cell>
          <cell r="K919" t="str">
            <v>@NA</v>
          </cell>
          <cell r="L919" t="str">
            <v>@NA</v>
          </cell>
        </row>
        <row r="920"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E921" t="str">
            <v>@NA</v>
          </cell>
          <cell r="F921" t="str">
            <v>@NA</v>
          </cell>
          <cell r="G921" t="str">
            <v>@NA</v>
          </cell>
          <cell r="H921" t="str">
            <v>@NA</v>
          </cell>
          <cell r="I921" t="str">
            <v>@NA</v>
          </cell>
          <cell r="J921" t="str">
            <v>@NA</v>
          </cell>
          <cell r="K921" t="str">
            <v>@NA</v>
          </cell>
          <cell r="L921" t="str">
            <v>@NA</v>
          </cell>
        </row>
        <row r="922"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</row>
        <row r="923"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</row>
        <row r="924"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E926" t="str">
            <v>@NA</v>
          </cell>
          <cell r="F926" t="str">
            <v>@NA</v>
          </cell>
          <cell r="G926" t="str">
            <v>@NA</v>
          </cell>
          <cell r="H926" t="str">
            <v>@NA</v>
          </cell>
          <cell r="I926" t="str">
            <v>@NA</v>
          </cell>
          <cell r="J926" t="str">
            <v>@NA</v>
          </cell>
          <cell r="K926" t="str">
            <v>@NA</v>
          </cell>
          <cell r="L926" t="str">
            <v>@NA</v>
          </cell>
        </row>
        <row r="927"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</row>
        <row r="928"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</row>
        <row r="929"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</row>
        <row r="930"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1.7082889999999999</v>
          </cell>
        </row>
        <row r="931">
          <cell r="E931" t="str">
            <v>@NA</v>
          </cell>
          <cell r="F931" t="str">
            <v>@NA</v>
          </cell>
          <cell r="G931" t="str">
            <v>@NA</v>
          </cell>
          <cell r="H931" t="str">
            <v>@NA</v>
          </cell>
          <cell r="I931" t="str">
            <v>@NA</v>
          </cell>
          <cell r="J931" t="str">
            <v>@NA</v>
          </cell>
          <cell r="K931" t="str">
            <v>@NA</v>
          </cell>
          <cell r="L931" t="str">
            <v>@NA</v>
          </cell>
        </row>
        <row r="932">
          <cell r="E932" t="str">
            <v>@NA</v>
          </cell>
          <cell r="F932" t="str">
            <v>@NA</v>
          </cell>
          <cell r="G932" t="str">
            <v>@NA</v>
          </cell>
          <cell r="H932" t="str">
            <v>@NA</v>
          </cell>
          <cell r="I932" t="str">
            <v>@NA</v>
          </cell>
          <cell r="J932" t="str">
            <v>@NA</v>
          </cell>
          <cell r="K932" t="str">
            <v>@NA</v>
          </cell>
          <cell r="L932" t="str">
            <v>@NA</v>
          </cell>
        </row>
        <row r="933">
          <cell r="E933" t="str">
            <v>@NA</v>
          </cell>
          <cell r="F933" t="str">
            <v>@NA</v>
          </cell>
          <cell r="G933" t="str">
            <v>@NA</v>
          </cell>
          <cell r="H933" t="str">
            <v>@NA</v>
          </cell>
          <cell r="I933" t="str">
            <v>@NA</v>
          </cell>
          <cell r="J933" t="str">
            <v>@NA</v>
          </cell>
          <cell r="K933" t="str">
            <v>@NA</v>
          </cell>
          <cell r="L933" t="str">
            <v>@NA</v>
          </cell>
        </row>
        <row r="934">
          <cell r="E934" t="str">
            <v>@NA</v>
          </cell>
          <cell r="F934" t="str">
            <v>@NA</v>
          </cell>
          <cell r="G934" t="str">
            <v>@NA</v>
          </cell>
          <cell r="H934" t="str">
            <v>@NA</v>
          </cell>
          <cell r="I934" t="str">
            <v>@NA</v>
          </cell>
          <cell r="J934" t="str">
            <v>@NA</v>
          </cell>
          <cell r="K934" t="str">
            <v>@NA</v>
          </cell>
          <cell r="L934" t="str">
            <v>@NA</v>
          </cell>
        </row>
        <row r="935">
          <cell r="E935" t="str">
            <v>@NA</v>
          </cell>
          <cell r="F935" t="str">
            <v>@NA</v>
          </cell>
          <cell r="G935" t="str">
            <v>@NA</v>
          </cell>
          <cell r="H935" t="str">
            <v>@NA</v>
          </cell>
          <cell r="I935" t="str">
            <v>@NA</v>
          </cell>
          <cell r="J935" t="str">
            <v>@NA</v>
          </cell>
          <cell r="K935" t="str">
            <v>@NA</v>
          </cell>
          <cell r="L935" t="str">
            <v>@NA</v>
          </cell>
        </row>
        <row r="936">
          <cell r="B936" t="str">
            <v>&lt;REF&gt;XINTA</v>
          </cell>
          <cell r="E936">
            <v>2.7490000000000001</v>
          </cell>
          <cell r="F936">
            <v>7.0839999999999996</v>
          </cell>
          <cell r="G936">
            <v>3.93</v>
          </cell>
          <cell r="H936">
            <v>2.8650609999999999</v>
          </cell>
          <cell r="I936">
            <v>0.96104999999999996</v>
          </cell>
          <cell r="J936">
            <v>0.30809199999999881</v>
          </cell>
          <cell r="K936">
            <v>0</v>
          </cell>
          <cell r="L936">
            <v>1.7082889999999999</v>
          </cell>
        </row>
        <row r="938">
          <cell r="E938">
            <v>573.32500000000005</v>
          </cell>
          <cell r="F938">
            <v>601.59400000000005</v>
          </cell>
          <cell r="G938">
            <v>529.38200000000006</v>
          </cell>
          <cell r="H938">
            <v>716.67748400000005</v>
          </cell>
          <cell r="I938">
            <v>776.86102299999982</v>
          </cell>
          <cell r="J938">
            <v>779.57933600000001</v>
          </cell>
          <cell r="K938">
            <v>900.98428400000012</v>
          </cell>
          <cell r="L938">
            <v>880.89649799999984</v>
          </cell>
        </row>
        <row r="939">
          <cell r="E939" t="str">
            <v>@NA</v>
          </cell>
          <cell r="F939" t="str">
            <v>@NA</v>
          </cell>
          <cell r="G939" t="str">
            <v>@NA</v>
          </cell>
          <cell r="H939" t="str">
            <v>@NA</v>
          </cell>
          <cell r="I939" t="str">
            <v>@NA</v>
          </cell>
          <cell r="J939" t="str">
            <v>@NA</v>
          </cell>
          <cell r="K939" t="str">
            <v>@NA</v>
          </cell>
          <cell r="L939" t="str">
            <v>@NA</v>
          </cell>
        </row>
        <row r="940"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</row>
        <row r="941"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</row>
        <row r="942">
          <cell r="E942" t="str">
            <v>@NA</v>
          </cell>
          <cell r="F942" t="str">
            <v>@NA</v>
          </cell>
          <cell r="G942" t="str">
            <v>@NA</v>
          </cell>
          <cell r="H942" t="str">
            <v>@NA</v>
          </cell>
          <cell r="I942" t="str">
            <v>@NA</v>
          </cell>
          <cell r="J942" t="str">
            <v>@NA</v>
          </cell>
          <cell r="K942" t="str">
            <v>@NA</v>
          </cell>
          <cell r="L942" t="str">
            <v>@NA</v>
          </cell>
        </row>
        <row r="943"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</row>
        <row r="944">
          <cell r="E944" t="str">
            <v>@NA</v>
          </cell>
          <cell r="F944" t="str">
            <v>@NA</v>
          </cell>
          <cell r="G944" t="str">
            <v>@NA</v>
          </cell>
          <cell r="H944" t="str">
            <v>@NA</v>
          </cell>
          <cell r="I944" t="str">
            <v>@NA</v>
          </cell>
          <cell r="J944" t="str">
            <v>@NA</v>
          </cell>
          <cell r="K944" t="str">
            <v>@NA</v>
          </cell>
          <cell r="L944" t="str">
            <v>@NA</v>
          </cell>
        </row>
        <row r="945"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E947" t="str">
            <v>@NA</v>
          </cell>
          <cell r="F947" t="str">
            <v>@NA</v>
          </cell>
          <cell r="G947" t="str">
            <v>@NA</v>
          </cell>
          <cell r="H947" t="str">
            <v>@NA</v>
          </cell>
          <cell r="I947" t="str">
            <v>@NA</v>
          </cell>
          <cell r="J947" t="str">
            <v>@NA</v>
          </cell>
          <cell r="K947" t="str">
            <v>@NA</v>
          </cell>
          <cell r="L947" t="str">
            <v>@NA</v>
          </cell>
        </row>
        <row r="948">
          <cell r="E948" t="str">
            <v>@NA</v>
          </cell>
          <cell r="F948" t="str">
            <v>@NA</v>
          </cell>
          <cell r="G948" t="str">
            <v>@NA</v>
          </cell>
          <cell r="H948" t="str">
            <v>@NA</v>
          </cell>
          <cell r="I948" t="str">
            <v>@NA</v>
          </cell>
          <cell r="J948" t="str">
            <v>@NA</v>
          </cell>
          <cell r="K948" t="str">
            <v>@NA</v>
          </cell>
          <cell r="L948" t="str">
            <v>@NA</v>
          </cell>
        </row>
        <row r="949"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E952" t="str">
            <v>@NA</v>
          </cell>
          <cell r="F952" t="str">
            <v>@NA</v>
          </cell>
          <cell r="G952" t="str">
            <v>@NA</v>
          </cell>
          <cell r="H952" t="str">
            <v>@NA</v>
          </cell>
          <cell r="I952" t="str">
            <v>@NA</v>
          </cell>
          <cell r="J952" t="str">
            <v>@NA</v>
          </cell>
          <cell r="K952" t="str">
            <v>@NA</v>
          </cell>
          <cell r="L952" t="str">
            <v>@NA</v>
          </cell>
        </row>
        <row r="953">
          <cell r="E953" t="str">
            <v>@NA</v>
          </cell>
          <cell r="F953" t="str">
            <v>@NA</v>
          </cell>
          <cell r="G953" t="str">
            <v>@NA</v>
          </cell>
          <cell r="H953" t="str">
            <v>@NA</v>
          </cell>
          <cell r="I953" t="str">
            <v>@NA</v>
          </cell>
          <cell r="J953" t="str">
            <v>@NA</v>
          </cell>
          <cell r="K953" t="str">
            <v>@NA</v>
          </cell>
          <cell r="L953" t="str">
            <v>@NA</v>
          </cell>
        </row>
        <row r="954">
          <cell r="E954" t="str">
            <v>@NA</v>
          </cell>
          <cell r="F954" t="str">
            <v>@NA</v>
          </cell>
          <cell r="G954" t="str">
            <v>@NA</v>
          </cell>
          <cell r="H954" t="str">
            <v>@NA</v>
          </cell>
          <cell r="I954" t="str">
            <v>@NA</v>
          </cell>
          <cell r="J954" t="str">
            <v>@NA</v>
          </cell>
          <cell r="K954" t="str">
            <v>@NA</v>
          </cell>
          <cell r="L954" t="str">
            <v>@NA</v>
          </cell>
        </row>
        <row r="955"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E956" t="str">
            <v>@NA</v>
          </cell>
          <cell r="F956" t="str">
            <v>@NA</v>
          </cell>
          <cell r="G956" t="str">
            <v>@NA</v>
          </cell>
          <cell r="H956" t="str">
            <v>@NA</v>
          </cell>
          <cell r="I956" t="str">
            <v>@NA</v>
          </cell>
          <cell r="J956" t="str">
            <v>@NA</v>
          </cell>
          <cell r="K956" t="str">
            <v>@NA</v>
          </cell>
          <cell r="L956" t="str">
            <v>@NA</v>
          </cell>
        </row>
        <row r="957">
          <cell r="E957" t="str">
            <v>@NA</v>
          </cell>
          <cell r="F957" t="str">
            <v>@NA</v>
          </cell>
          <cell r="G957" t="str">
            <v>@NA</v>
          </cell>
          <cell r="H957" t="str">
            <v>@NA</v>
          </cell>
          <cell r="I957" t="str">
            <v>@NA</v>
          </cell>
          <cell r="J957" t="str">
            <v>@NA</v>
          </cell>
          <cell r="K957" t="str">
            <v>@NA</v>
          </cell>
          <cell r="L957" t="str">
            <v>@NA</v>
          </cell>
        </row>
        <row r="958">
          <cell r="E958" t="str">
            <v>@NA</v>
          </cell>
          <cell r="F958" t="str">
            <v>@NA</v>
          </cell>
          <cell r="G958" t="str">
            <v>@NA</v>
          </cell>
          <cell r="H958" t="str">
            <v>@NA</v>
          </cell>
          <cell r="I958" t="str">
            <v>@NA</v>
          </cell>
          <cell r="J958" t="str">
            <v>@NA</v>
          </cell>
          <cell r="K958" t="str">
            <v>@NA</v>
          </cell>
          <cell r="L958" t="str">
            <v>@NA</v>
          </cell>
        </row>
        <row r="959">
          <cell r="E959" t="str">
            <v>@NA</v>
          </cell>
          <cell r="F959" t="str">
            <v>@NA</v>
          </cell>
          <cell r="G959" t="str">
            <v>@NA</v>
          </cell>
          <cell r="H959" t="str">
            <v>@NA</v>
          </cell>
          <cell r="I959" t="str">
            <v>@NA</v>
          </cell>
          <cell r="J959" t="str">
            <v>@NA</v>
          </cell>
          <cell r="K959" t="str">
            <v>@NA</v>
          </cell>
          <cell r="L959" t="str">
            <v>@NA</v>
          </cell>
        </row>
        <row r="960">
          <cell r="E960">
            <v>-8.673</v>
          </cell>
          <cell r="F960">
            <v>-12.991</v>
          </cell>
          <cell r="G960">
            <v>-14.65</v>
          </cell>
          <cell r="H960">
            <v>-16.957999999999998</v>
          </cell>
          <cell r="I960">
            <v>-17.13</v>
          </cell>
          <cell r="J960">
            <v>-17.628</v>
          </cell>
          <cell r="K960">
            <v>-21.18552</v>
          </cell>
          <cell r="L960">
            <v>-24.097199</v>
          </cell>
        </row>
        <row r="961">
          <cell r="E961" t="str">
            <v>@NA</v>
          </cell>
          <cell r="F961" t="str">
            <v>@NA</v>
          </cell>
          <cell r="G961" t="str">
            <v>@NA</v>
          </cell>
          <cell r="H961" t="str">
            <v>@NA</v>
          </cell>
          <cell r="I961" t="str">
            <v>@NA</v>
          </cell>
          <cell r="J961" t="str">
            <v>@NA</v>
          </cell>
          <cell r="K961" t="str">
            <v>@NA</v>
          </cell>
          <cell r="L961" t="str">
            <v>@NA</v>
          </cell>
        </row>
        <row r="962">
          <cell r="E962" t="str">
            <v>@NA</v>
          </cell>
          <cell r="F962" t="str">
            <v>@NA</v>
          </cell>
          <cell r="G962" t="str">
            <v>@NA</v>
          </cell>
          <cell r="H962" t="str">
            <v>@NA</v>
          </cell>
          <cell r="I962" t="str">
            <v>@NA</v>
          </cell>
          <cell r="J962" t="str">
            <v>@NA</v>
          </cell>
          <cell r="K962" t="str">
            <v>@NA</v>
          </cell>
          <cell r="L962" t="str">
            <v>@NA</v>
          </cell>
        </row>
        <row r="963">
          <cell r="E963" t="str">
            <v>@NA</v>
          </cell>
          <cell r="F963" t="str">
            <v>@NA</v>
          </cell>
          <cell r="G963" t="str">
            <v>@NA</v>
          </cell>
          <cell r="H963" t="str">
            <v>@NA</v>
          </cell>
          <cell r="I963" t="str">
            <v>@NA</v>
          </cell>
          <cell r="J963" t="str">
            <v>@NA</v>
          </cell>
          <cell r="K963" t="str">
            <v>@NA</v>
          </cell>
          <cell r="L963" t="str">
            <v>@NA</v>
          </cell>
        </row>
        <row r="964">
          <cell r="E964" t="str">
            <v>@NA</v>
          </cell>
          <cell r="F964" t="str">
            <v>@NA</v>
          </cell>
          <cell r="G964" t="str">
            <v>@NA</v>
          </cell>
          <cell r="H964" t="str">
            <v>@NA</v>
          </cell>
          <cell r="I964" t="str">
            <v>@NA</v>
          </cell>
          <cell r="J964" t="str">
            <v>@NA</v>
          </cell>
          <cell r="K964" t="str">
            <v>@NA</v>
          </cell>
          <cell r="L964" t="str">
            <v>@NA</v>
          </cell>
        </row>
        <row r="965">
          <cell r="E965" t="str">
            <v>@NA</v>
          </cell>
          <cell r="F965" t="str">
            <v>@NA</v>
          </cell>
          <cell r="G965" t="str">
            <v>@NA</v>
          </cell>
          <cell r="H965" t="str">
            <v>@NA</v>
          </cell>
          <cell r="I965" t="str">
            <v>@NA</v>
          </cell>
          <cell r="J965" t="str">
            <v>@NA</v>
          </cell>
          <cell r="K965" t="str">
            <v>@NA</v>
          </cell>
          <cell r="L965" t="str">
            <v>@NA</v>
          </cell>
        </row>
        <row r="966">
          <cell r="E966" t="str">
            <v>@NA</v>
          </cell>
          <cell r="F966" t="str">
            <v>@NA</v>
          </cell>
          <cell r="G966" t="str">
            <v>@NA</v>
          </cell>
          <cell r="H966" t="str">
            <v>@NA</v>
          </cell>
          <cell r="I966" t="str">
            <v>@NA</v>
          </cell>
          <cell r="J966" t="str">
            <v>@NA</v>
          </cell>
          <cell r="K966" t="str">
            <v>@NA</v>
          </cell>
          <cell r="L966" t="str">
            <v>@NA</v>
          </cell>
        </row>
        <row r="967">
          <cell r="E967" t="str">
            <v>@NA</v>
          </cell>
          <cell r="F967" t="str">
            <v>@NA</v>
          </cell>
          <cell r="G967" t="str">
            <v>@NA</v>
          </cell>
          <cell r="H967" t="str">
            <v>@NA</v>
          </cell>
          <cell r="I967" t="str">
            <v>@NA</v>
          </cell>
          <cell r="J967" t="str">
            <v>@NA</v>
          </cell>
          <cell r="K967" t="str">
            <v>@NA</v>
          </cell>
          <cell r="L967" t="str">
            <v>@NA</v>
          </cell>
        </row>
        <row r="968">
          <cell r="E968" t="str">
            <v>@NA</v>
          </cell>
          <cell r="F968" t="str">
            <v>@NA</v>
          </cell>
          <cell r="G968" t="str">
            <v>@NA</v>
          </cell>
          <cell r="H968" t="str">
            <v>@NA</v>
          </cell>
          <cell r="I968" t="str">
            <v>@NA</v>
          </cell>
          <cell r="J968" t="str">
            <v>@NA</v>
          </cell>
          <cell r="K968" t="str">
            <v>@NA</v>
          </cell>
          <cell r="L968" t="str">
            <v>@NA</v>
          </cell>
        </row>
        <row r="969">
          <cell r="E969" t="str">
            <v>@NA</v>
          </cell>
          <cell r="F969" t="str">
            <v>@NA</v>
          </cell>
          <cell r="G969" t="str">
            <v>@NA</v>
          </cell>
          <cell r="H969" t="str">
            <v>@NA</v>
          </cell>
          <cell r="I969" t="str">
            <v>@NA</v>
          </cell>
          <cell r="J969" t="str">
            <v>@NA</v>
          </cell>
          <cell r="K969" t="str">
            <v>@NA</v>
          </cell>
          <cell r="L969" t="str">
            <v>@NA</v>
          </cell>
        </row>
        <row r="970">
          <cell r="E970" t="str">
            <v>@NA</v>
          </cell>
          <cell r="F970" t="str">
            <v>@NA</v>
          </cell>
          <cell r="G970" t="str">
            <v>@NA</v>
          </cell>
          <cell r="H970" t="str">
            <v>@NA</v>
          </cell>
          <cell r="I970" t="str">
            <v>@NA</v>
          </cell>
          <cell r="J970" t="str">
            <v>@NA</v>
          </cell>
          <cell r="K970" t="str">
            <v>@NA</v>
          </cell>
          <cell r="L970" t="str">
            <v>@NA</v>
          </cell>
        </row>
        <row r="971">
          <cell r="E971" t="str">
            <v>@NA</v>
          </cell>
          <cell r="F971" t="str">
            <v>@NA</v>
          </cell>
          <cell r="G971" t="str">
            <v>@NA</v>
          </cell>
          <cell r="H971" t="str">
            <v>@NA</v>
          </cell>
          <cell r="I971" t="str">
            <v>@NA</v>
          </cell>
          <cell r="J971" t="str">
            <v>@NA</v>
          </cell>
          <cell r="K971" t="str">
            <v>@NA</v>
          </cell>
          <cell r="L971" t="str">
            <v>@NA</v>
          </cell>
        </row>
        <row r="972">
          <cell r="E972" t="str">
            <v>@NA</v>
          </cell>
          <cell r="F972" t="str">
            <v>@NA</v>
          </cell>
          <cell r="G972" t="str">
            <v>@NA</v>
          </cell>
          <cell r="H972" t="str">
            <v>@NA</v>
          </cell>
          <cell r="I972" t="str">
            <v>@NA</v>
          </cell>
          <cell r="J972" t="str">
            <v>@NA</v>
          </cell>
          <cell r="K972" t="str">
            <v>@NA</v>
          </cell>
          <cell r="L972" t="str">
            <v>@NA</v>
          </cell>
        </row>
        <row r="973">
          <cell r="E973" t="str">
            <v>@NA</v>
          </cell>
          <cell r="F973" t="str">
            <v>@NA</v>
          </cell>
          <cell r="G973" t="str">
            <v>@NA</v>
          </cell>
          <cell r="H973" t="str">
            <v>@NA</v>
          </cell>
          <cell r="I973" t="str">
            <v>@NA</v>
          </cell>
          <cell r="J973" t="str">
            <v>@NA</v>
          </cell>
          <cell r="K973" t="str">
            <v>@NA</v>
          </cell>
          <cell r="L973" t="str">
            <v>@NA</v>
          </cell>
        </row>
        <row r="974">
          <cell r="E974" t="str">
            <v>@NA</v>
          </cell>
          <cell r="F974" t="str">
            <v>@NA</v>
          </cell>
          <cell r="G974" t="str">
            <v>@NA</v>
          </cell>
          <cell r="H974" t="str">
            <v>@NA</v>
          </cell>
          <cell r="I974" t="str">
            <v>@NA</v>
          </cell>
          <cell r="J974" t="str">
            <v>@NA</v>
          </cell>
          <cell r="K974" t="str">
            <v>@NA</v>
          </cell>
          <cell r="L974" t="str">
            <v>@NA</v>
          </cell>
        </row>
        <row r="975">
          <cell r="E975" t="str">
            <v>@NA</v>
          </cell>
          <cell r="F975" t="str">
            <v>@NA</v>
          </cell>
          <cell r="G975" t="str">
            <v>@NA</v>
          </cell>
          <cell r="H975" t="str">
            <v>@NA</v>
          </cell>
          <cell r="I975" t="str">
            <v>@NA</v>
          </cell>
          <cell r="J975" t="str">
            <v>@NA</v>
          </cell>
          <cell r="K975" t="str">
            <v>@NA</v>
          </cell>
          <cell r="L975" t="str">
            <v>@NA</v>
          </cell>
        </row>
        <row r="976">
          <cell r="E976" t="str">
            <v>@NA</v>
          </cell>
          <cell r="F976" t="str">
            <v>@NA</v>
          </cell>
          <cell r="G976" t="str">
            <v>@NA</v>
          </cell>
          <cell r="H976" t="str">
            <v>@NA</v>
          </cell>
          <cell r="I976" t="str">
            <v>@NA</v>
          </cell>
          <cell r="J976" t="str">
            <v>@NA</v>
          </cell>
          <cell r="K976" t="str">
            <v>@NA</v>
          </cell>
          <cell r="L976" t="str">
            <v>@NA</v>
          </cell>
        </row>
        <row r="977">
          <cell r="E977" t="str">
            <v>@NA</v>
          </cell>
          <cell r="F977" t="str">
            <v>@NA</v>
          </cell>
          <cell r="G977" t="str">
            <v>@NA</v>
          </cell>
          <cell r="H977" t="str">
            <v>@NA</v>
          </cell>
          <cell r="I977" t="str">
            <v>@NA</v>
          </cell>
          <cell r="J977" t="str">
            <v>@NA</v>
          </cell>
          <cell r="K977" t="str">
            <v>@NA</v>
          </cell>
          <cell r="L977" t="str">
            <v>@NA</v>
          </cell>
        </row>
        <row r="978">
          <cell r="E978">
            <v>1.2809999999999999</v>
          </cell>
          <cell r="F978">
            <v>-0.38900000000000001</v>
          </cell>
          <cell r="G978" t="str">
            <v>@NA</v>
          </cell>
          <cell r="H978">
            <v>-1.95E-2</v>
          </cell>
          <cell r="I978" t="str">
            <v>@NA</v>
          </cell>
          <cell r="J978" t="str">
            <v>@NA</v>
          </cell>
          <cell r="K978">
            <v>0.16331000000000001</v>
          </cell>
          <cell r="L978">
            <v>-0.13270799999999999</v>
          </cell>
        </row>
        <row r="979">
          <cell r="E979" t="str">
            <v>@NA</v>
          </cell>
          <cell r="F979" t="str">
            <v>@NA</v>
          </cell>
          <cell r="G979" t="str">
            <v>@NA</v>
          </cell>
          <cell r="H979" t="str">
            <v>@NA</v>
          </cell>
          <cell r="I979" t="str">
            <v>@NA</v>
          </cell>
          <cell r="J979" t="str">
            <v>@NA</v>
          </cell>
          <cell r="K979" t="str">
            <v>@NA</v>
          </cell>
          <cell r="L979" t="str">
            <v>@NA</v>
          </cell>
        </row>
        <row r="980">
          <cell r="E980" t="str">
            <v>@NA</v>
          </cell>
          <cell r="F980" t="str">
            <v>@NA</v>
          </cell>
          <cell r="G980" t="str">
            <v>@NA</v>
          </cell>
          <cell r="H980" t="str">
            <v>@NA</v>
          </cell>
          <cell r="I980" t="str">
            <v>@NA</v>
          </cell>
          <cell r="J980" t="str">
            <v>@NA</v>
          </cell>
          <cell r="K980" t="str">
            <v>@NA</v>
          </cell>
          <cell r="L980" t="str">
            <v>@NA</v>
          </cell>
        </row>
        <row r="981">
          <cell r="E981" t="str">
            <v>@NA</v>
          </cell>
          <cell r="F981" t="str">
            <v>@NA</v>
          </cell>
          <cell r="G981" t="str">
            <v>@NA</v>
          </cell>
          <cell r="H981" t="str">
            <v>@NA</v>
          </cell>
          <cell r="I981" t="str">
            <v>@NA</v>
          </cell>
          <cell r="J981" t="str">
            <v>@NA</v>
          </cell>
          <cell r="K981" t="str">
            <v>@NA</v>
          </cell>
          <cell r="L981" t="str">
            <v>@NA</v>
          </cell>
        </row>
        <row r="982">
          <cell r="E982" t="str">
            <v>@NA</v>
          </cell>
          <cell r="F982" t="str">
            <v>@NA</v>
          </cell>
          <cell r="G982" t="str">
            <v>@NA</v>
          </cell>
          <cell r="H982" t="str">
            <v>@NA</v>
          </cell>
          <cell r="I982">
            <v>0</v>
          </cell>
          <cell r="J982" t="str">
            <v>@NA</v>
          </cell>
          <cell r="K982" t="str">
            <v>@NA</v>
          </cell>
          <cell r="L982" t="str">
            <v>@NA</v>
          </cell>
        </row>
        <row r="983">
          <cell r="E983" t="str">
            <v>@NA</v>
          </cell>
          <cell r="F983" t="str">
            <v>@NA</v>
          </cell>
          <cell r="G983" t="str">
            <v>@NA</v>
          </cell>
          <cell r="H983" t="str">
            <v>@NA</v>
          </cell>
          <cell r="I983" t="str">
            <v>@NA</v>
          </cell>
          <cell r="J983" t="str">
            <v>@NA</v>
          </cell>
          <cell r="K983" t="str">
            <v>@NA</v>
          </cell>
          <cell r="L983" t="str">
            <v>@NA</v>
          </cell>
        </row>
        <row r="984">
          <cell r="E984" t="str">
            <v>@NA</v>
          </cell>
          <cell r="F984" t="str">
            <v>@NA</v>
          </cell>
          <cell r="G984" t="str">
            <v>@NA</v>
          </cell>
          <cell r="H984" t="str">
            <v>@NA</v>
          </cell>
          <cell r="I984" t="str">
            <v>@NA</v>
          </cell>
          <cell r="J984" t="str">
            <v>@NA</v>
          </cell>
          <cell r="K984" t="str">
            <v>@NA</v>
          </cell>
          <cell r="L984" t="str">
            <v>@NA</v>
          </cell>
        </row>
        <row r="985">
          <cell r="E985" t="str">
            <v>@NA</v>
          </cell>
          <cell r="F985" t="str">
            <v>@NA</v>
          </cell>
          <cell r="G985" t="str">
            <v>@NA</v>
          </cell>
          <cell r="H985" t="str">
            <v>@NA</v>
          </cell>
          <cell r="I985" t="str">
            <v>@NA</v>
          </cell>
          <cell r="J985" t="str">
            <v>@NA</v>
          </cell>
          <cell r="K985" t="str">
            <v>@NA</v>
          </cell>
          <cell r="L985" t="str">
            <v>@NA</v>
          </cell>
        </row>
        <row r="986">
          <cell r="E986" t="str">
            <v>@NA</v>
          </cell>
          <cell r="F986" t="str">
            <v>@NA</v>
          </cell>
          <cell r="G986" t="str">
            <v>@NA</v>
          </cell>
          <cell r="H986" t="str">
            <v>@NA</v>
          </cell>
          <cell r="I986" t="str">
            <v>@NA</v>
          </cell>
          <cell r="J986" t="str">
            <v>@NA</v>
          </cell>
          <cell r="K986" t="str">
            <v>@NA</v>
          </cell>
          <cell r="L986" t="str">
            <v>@NA</v>
          </cell>
        </row>
        <row r="987">
          <cell r="E987" t="str">
            <v>@NA</v>
          </cell>
          <cell r="F987" t="str">
            <v>@NA</v>
          </cell>
          <cell r="G987" t="str">
            <v>@NA</v>
          </cell>
          <cell r="H987" t="str">
            <v>@NA</v>
          </cell>
          <cell r="I987" t="str">
            <v>@NA</v>
          </cell>
          <cell r="J987" t="str">
            <v>@NA</v>
          </cell>
          <cell r="K987" t="str">
            <v>@NA</v>
          </cell>
          <cell r="L987" t="str">
            <v>@NA</v>
          </cell>
        </row>
        <row r="988">
          <cell r="E988" t="str">
            <v>@NA</v>
          </cell>
          <cell r="F988" t="str">
            <v>@NA</v>
          </cell>
          <cell r="G988" t="str">
            <v>@NA</v>
          </cell>
          <cell r="H988" t="str">
            <v>@NA</v>
          </cell>
          <cell r="I988" t="str">
            <v>@NA</v>
          </cell>
          <cell r="J988" t="str">
            <v>@NA</v>
          </cell>
          <cell r="K988" t="str">
            <v>@NA</v>
          </cell>
          <cell r="L988" t="str">
            <v>@NA</v>
          </cell>
        </row>
        <row r="989">
          <cell r="E989" t="str">
            <v>@NA</v>
          </cell>
          <cell r="F989" t="str">
            <v>@NA</v>
          </cell>
          <cell r="G989" t="str">
            <v>@NA</v>
          </cell>
          <cell r="H989" t="str">
            <v>@NA</v>
          </cell>
          <cell r="I989" t="str">
            <v>@NA</v>
          </cell>
          <cell r="J989" t="str">
            <v>@NA</v>
          </cell>
          <cell r="K989" t="str">
            <v>@NA</v>
          </cell>
          <cell r="L989" t="str">
            <v>@NA</v>
          </cell>
        </row>
        <row r="990">
          <cell r="B990" t="str">
            <v>&lt;REF&gt;EBITDAA</v>
          </cell>
          <cell r="E990">
            <v>565.93299999999999</v>
          </cell>
          <cell r="F990">
            <v>588.21400000000006</v>
          </cell>
          <cell r="G990">
            <v>514.73200000000008</v>
          </cell>
          <cell r="H990">
            <v>699.69998400000009</v>
          </cell>
          <cell r="I990">
            <v>759.73102299999982</v>
          </cell>
          <cell r="J990">
            <v>761.95133599999997</v>
          </cell>
          <cell r="K990">
            <v>879.96207400000014</v>
          </cell>
          <cell r="L990">
            <v>856.66659099999981</v>
          </cell>
        </row>
        <row r="993">
          <cell r="E993">
            <v>565.93299999999999</v>
          </cell>
          <cell r="F993">
            <v>588.21400000000006</v>
          </cell>
          <cell r="G993">
            <v>514.73200000000008</v>
          </cell>
          <cell r="H993">
            <v>699.69998400000009</v>
          </cell>
          <cell r="I993">
            <v>759.73102299999982</v>
          </cell>
          <cell r="J993">
            <v>761.95133599999997</v>
          </cell>
          <cell r="K993">
            <v>879.96207400000014</v>
          </cell>
          <cell r="L993">
            <v>856.66659099999981</v>
          </cell>
        </row>
        <row r="994">
          <cell r="E994">
            <v>-2.7490000000000001</v>
          </cell>
          <cell r="F994">
            <v>-7.0839999999999996</v>
          </cell>
          <cell r="G994">
            <v>-3.93</v>
          </cell>
          <cell r="H994">
            <v>-2.8650609999999999</v>
          </cell>
          <cell r="I994">
            <v>-0.96104999999999996</v>
          </cell>
          <cell r="J994">
            <v>-0.30809199999999881</v>
          </cell>
          <cell r="K994">
            <v>0</v>
          </cell>
          <cell r="L994">
            <v>-1.7082889999999999</v>
          </cell>
        </row>
        <row r="995">
          <cell r="B995" t="str">
            <v>&lt;REF&gt;INTDIVINCA</v>
          </cell>
          <cell r="E995">
            <v>14.836</v>
          </cell>
          <cell r="F995">
            <v>18.7</v>
          </cell>
          <cell r="G995">
            <v>15.36</v>
          </cell>
          <cell r="H995">
            <v>9.5627110000000002</v>
          </cell>
          <cell r="I995">
            <v>15.030201</v>
          </cell>
          <cell r="J995">
            <v>22.163076</v>
          </cell>
          <cell r="K995">
            <v>21.247</v>
          </cell>
          <cell r="L995">
            <v>22.902825</v>
          </cell>
        </row>
        <row r="996">
          <cell r="B996" t="str">
            <v>&lt;REF&gt;CURTAXA</v>
          </cell>
          <cell r="E996">
            <v>-75.150999999999996</v>
          </cell>
          <cell r="F996">
            <v>-82.688999999999993</v>
          </cell>
          <cell r="G996">
            <v>-113.404</v>
          </cell>
          <cell r="H996">
            <v>-100.045376</v>
          </cell>
          <cell r="I996">
            <v>-115.37734500000001</v>
          </cell>
          <cell r="J996">
            <v>-120.722032</v>
          </cell>
          <cell r="K996">
            <v>-125.079013</v>
          </cell>
          <cell r="L996">
            <v>-124.24623464</v>
          </cell>
        </row>
        <row r="997">
          <cell r="B997" t="str">
            <v>&lt;REF&gt;FFOOTHOGXPX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</row>
        <row r="998">
          <cell r="E998">
            <v>502.86899999999997</v>
          </cell>
          <cell r="F998">
            <v>517.14100000000019</v>
          </cell>
          <cell r="G998">
            <v>412.75800000000004</v>
          </cell>
          <cell r="H998">
            <v>606.35225800000012</v>
          </cell>
          <cell r="I998">
            <v>658.42282899999987</v>
          </cell>
          <cell r="J998">
            <v>663.08428800000002</v>
          </cell>
          <cell r="K998">
            <v>776.13006100000007</v>
          </cell>
          <cell r="L998">
            <v>753.61489235999977</v>
          </cell>
        </row>
        <row r="999"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</row>
        <row r="1001">
          <cell r="E1001">
            <v>573.32500000000005</v>
          </cell>
          <cell r="F1001">
            <v>601.59400000000005</v>
          </cell>
          <cell r="G1001">
            <v>529.38200000000006</v>
          </cell>
          <cell r="H1001">
            <v>716.67748400000005</v>
          </cell>
          <cell r="I1001">
            <v>776.86102299999982</v>
          </cell>
          <cell r="J1001">
            <v>779.57933600000001</v>
          </cell>
          <cell r="K1001">
            <v>900.98428400000012</v>
          </cell>
          <cell r="L1001">
            <v>880.89649799999984</v>
          </cell>
        </row>
        <row r="1002">
          <cell r="E1002">
            <v>-2.7490000000000001</v>
          </cell>
          <cell r="F1002">
            <v>-7.0839999999999996</v>
          </cell>
          <cell r="G1002">
            <v>-3.93</v>
          </cell>
          <cell r="H1002">
            <v>-2.8650609999999999</v>
          </cell>
          <cell r="I1002">
            <v>-0.96104999999999996</v>
          </cell>
          <cell r="J1002">
            <v>-0.30809199999999881</v>
          </cell>
          <cell r="K1002">
            <v>0</v>
          </cell>
          <cell r="L1002">
            <v>0</v>
          </cell>
        </row>
        <row r="1003">
          <cell r="E1003">
            <v>14.836</v>
          </cell>
          <cell r="F1003">
            <v>18.7</v>
          </cell>
          <cell r="G1003">
            <v>15.36</v>
          </cell>
          <cell r="H1003">
            <v>9.5627110000000002</v>
          </cell>
          <cell r="I1003">
            <v>15.030201</v>
          </cell>
          <cell r="J1003">
            <v>22.163076</v>
          </cell>
          <cell r="K1003">
            <v>21.247</v>
          </cell>
          <cell r="L1003">
            <v>22.902825</v>
          </cell>
        </row>
        <row r="1004">
          <cell r="E1004">
            <v>-75.150999999999996</v>
          </cell>
          <cell r="F1004">
            <v>-82.688999999999993</v>
          </cell>
          <cell r="G1004">
            <v>-113.404</v>
          </cell>
          <cell r="H1004">
            <v>-100.045376</v>
          </cell>
          <cell r="I1004">
            <v>-115.37734500000001</v>
          </cell>
          <cell r="J1004">
            <v>-120.722032</v>
          </cell>
          <cell r="K1004">
            <v>-125.079013</v>
          </cell>
          <cell r="L1004">
            <v>-125.305098</v>
          </cell>
        </row>
        <row r="1005"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</row>
        <row r="1006"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</row>
        <row r="1007">
          <cell r="E1007" t="str">
            <v>@NA</v>
          </cell>
          <cell r="F1007" t="str">
            <v>@NA</v>
          </cell>
          <cell r="G1007" t="str">
            <v>@NA</v>
          </cell>
          <cell r="H1007" t="str">
            <v>@NA</v>
          </cell>
          <cell r="I1007" t="str">
            <v>@NA</v>
          </cell>
          <cell r="J1007" t="str">
            <v>@NA</v>
          </cell>
          <cell r="K1007" t="str">
            <v>@NA</v>
          </cell>
          <cell r="L1007" t="str">
            <v>@NA</v>
          </cell>
        </row>
        <row r="1008">
          <cell r="E1008" t="str">
            <v>@NA</v>
          </cell>
          <cell r="F1008" t="str">
            <v>@NA</v>
          </cell>
          <cell r="G1008" t="str">
            <v>@NA</v>
          </cell>
          <cell r="H1008" t="str">
            <v>@NA</v>
          </cell>
          <cell r="I1008" t="str">
            <v>@NA</v>
          </cell>
          <cell r="J1008" t="str">
            <v>@NA</v>
          </cell>
          <cell r="K1008" t="str">
            <v>@NA</v>
          </cell>
          <cell r="L1008" t="str">
            <v>@NA</v>
          </cell>
        </row>
        <row r="1009"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</row>
        <row r="1010"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</row>
        <row r="1011">
          <cell r="E1011" t="str">
            <v/>
          </cell>
          <cell r="F1011" t="str">
            <v/>
          </cell>
          <cell r="G1011" t="str">
            <v/>
          </cell>
          <cell r="H1011" t="str">
            <v/>
          </cell>
          <cell r="I1011" t="str">
            <v/>
          </cell>
          <cell r="J1011" t="str">
            <v/>
          </cell>
          <cell r="K1011" t="str">
            <v/>
          </cell>
          <cell r="L1011" t="str">
            <v/>
          </cell>
        </row>
        <row r="1012"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</row>
        <row r="1013"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</row>
        <row r="1014"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</row>
        <row r="1016"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E1017" t="str">
            <v>@NA</v>
          </cell>
          <cell r="F1017" t="str">
            <v>@NA</v>
          </cell>
          <cell r="G1017" t="str">
            <v>@NA</v>
          </cell>
          <cell r="H1017" t="str">
            <v>@NA</v>
          </cell>
          <cell r="I1017" t="str">
            <v>@NA</v>
          </cell>
          <cell r="J1017" t="str">
            <v>@NA</v>
          </cell>
          <cell r="K1017" t="str">
            <v>@NA</v>
          </cell>
          <cell r="L1017" t="str">
            <v>@NA</v>
          </cell>
        </row>
        <row r="1018"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</row>
        <row r="1019">
          <cell r="E1019" t="str">
            <v>@NA</v>
          </cell>
          <cell r="F1019" t="str">
            <v>@NA</v>
          </cell>
          <cell r="G1019" t="str">
            <v>@NA</v>
          </cell>
          <cell r="H1019" t="str">
            <v>@NA</v>
          </cell>
          <cell r="I1019" t="str">
            <v>@NA</v>
          </cell>
          <cell r="J1019" t="str">
            <v>@NA</v>
          </cell>
          <cell r="K1019" t="str">
            <v>@NA</v>
          </cell>
          <cell r="L1019" t="str">
            <v>@NA</v>
          </cell>
        </row>
        <row r="1020"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</row>
        <row r="1021"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</row>
        <row r="1022"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</row>
        <row r="1023"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</row>
        <row r="1024">
          <cell r="E1024" t="str">
            <v>@NA</v>
          </cell>
          <cell r="F1024" t="str">
            <v>@NA</v>
          </cell>
          <cell r="G1024" t="str">
            <v>@NA</v>
          </cell>
          <cell r="H1024" t="str">
            <v>@NA</v>
          </cell>
          <cell r="I1024" t="str">
            <v>@NA</v>
          </cell>
          <cell r="J1024" t="str">
            <v>@NA</v>
          </cell>
          <cell r="K1024" t="str">
            <v>@NA</v>
          </cell>
          <cell r="L1024" t="str">
            <v>@NA</v>
          </cell>
        </row>
        <row r="1025">
          <cell r="E1025" t="str">
            <v>@NA</v>
          </cell>
          <cell r="F1025" t="str">
            <v>@NA</v>
          </cell>
          <cell r="G1025" t="str">
            <v>@NA</v>
          </cell>
          <cell r="H1025" t="str">
            <v>@NA</v>
          </cell>
          <cell r="I1025" t="str">
            <v>@NA</v>
          </cell>
          <cell r="J1025" t="str">
            <v>@NA</v>
          </cell>
          <cell r="K1025" t="str">
            <v>@NA</v>
          </cell>
          <cell r="L1025" t="str">
            <v>@NA</v>
          </cell>
        </row>
        <row r="1026">
          <cell r="E1026" t="str">
            <v>@NA</v>
          </cell>
          <cell r="F1026" t="str">
            <v>@NA</v>
          </cell>
          <cell r="G1026" t="str">
            <v>@NA</v>
          </cell>
          <cell r="H1026" t="str">
            <v>@NA</v>
          </cell>
          <cell r="I1026" t="str">
            <v>@NA</v>
          </cell>
          <cell r="J1026" t="str">
            <v>@NA</v>
          </cell>
          <cell r="K1026" t="str">
            <v>@NA</v>
          </cell>
          <cell r="L1026" t="str">
            <v>@NA</v>
          </cell>
        </row>
        <row r="1027"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</row>
        <row r="1028">
          <cell r="E1028" t="str">
            <v>@NA</v>
          </cell>
          <cell r="F1028" t="str">
            <v>@NA</v>
          </cell>
          <cell r="G1028" t="str">
            <v>@NA</v>
          </cell>
          <cell r="H1028" t="str">
            <v>@NA</v>
          </cell>
          <cell r="I1028" t="str">
            <v>@NA</v>
          </cell>
          <cell r="J1028" t="str">
            <v>@NA</v>
          </cell>
          <cell r="K1028" t="str">
            <v>@NA</v>
          </cell>
          <cell r="L1028" t="str">
            <v>@NA</v>
          </cell>
        </row>
        <row r="1029"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</row>
        <row r="1030">
          <cell r="E1030" t="str">
            <v>@NA</v>
          </cell>
          <cell r="F1030" t="str">
            <v>@NA</v>
          </cell>
          <cell r="G1030" t="str">
            <v>@NA</v>
          </cell>
          <cell r="H1030" t="str">
            <v>@NA</v>
          </cell>
          <cell r="I1030" t="str">
            <v>@NA</v>
          </cell>
          <cell r="J1030" t="str">
            <v>@NA</v>
          </cell>
          <cell r="K1030" t="str">
            <v>@NA</v>
          </cell>
          <cell r="L1030" t="str">
            <v>@NA</v>
          </cell>
        </row>
        <row r="1031"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</row>
        <row r="1032"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</row>
        <row r="1033"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</row>
        <row r="1034"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</row>
        <row r="1035">
          <cell r="E1035" t="str">
            <v>@NA</v>
          </cell>
          <cell r="F1035" t="str">
            <v>@NA</v>
          </cell>
          <cell r="G1035" t="str">
            <v>@NA</v>
          </cell>
          <cell r="H1035" t="str">
            <v>@NA</v>
          </cell>
          <cell r="I1035" t="str">
            <v>@NA</v>
          </cell>
          <cell r="J1035" t="str">
            <v>@NA</v>
          </cell>
          <cell r="K1035" t="str">
            <v>@NA</v>
          </cell>
          <cell r="L1035" t="str">
            <v>@NA</v>
          </cell>
        </row>
        <row r="1036"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</row>
        <row r="1037"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-1.7082889999999999</v>
          </cell>
        </row>
        <row r="1038"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</row>
        <row r="1039"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1.0588633599999999</v>
          </cell>
        </row>
        <row r="1040">
          <cell r="E1040" t="str">
            <v>@NA</v>
          </cell>
          <cell r="F1040" t="str">
            <v>@NA</v>
          </cell>
          <cell r="G1040" t="str">
            <v>@NA</v>
          </cell>
          <cell r="H1040" t="str">
            <v>@NA</v>
          </cell>
          <cell r="I1040" t="str">
            <v>@NA</v>
          </cell>
          <cell r="J1040" t="str">
            <v>@NA</v>
          </cell>
          <cell r="K1040" t="str">
            <v>@NA</v>
          </cell>
          <cell r="L1040" t="str">
            <v>@NA</v>
          </cell>
        </row>
        <row r="1041"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</row>
        <row r="1042">
          <cell r="E1042" t="str">
            <v>@NA</v>
          </cell>
          <cell r="F1042" t="str">
            <v>@NA</v>
          </cell>
          <cell r="G1042" t="str">
            <v>@NA</v>
          </cell>
          <cell r="H1042" t="str">
            <v>@NA</v>
          </cell>
          <cell r="I1042" t="str">
            <v>@NA</v>
          </cell>
          <cell r="J1042" t="str">
            <v>@NA</v>
          </cell>
          <cell r="K1042" t="str">
            <v>@NA</v>
          </cell>
          <cell r="L1042" t="str">
            <v>@NA</v>
          </cell>
        </row>
        <row r="1043"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</row>
        <row r="1044">
          <cell r="E1044" t="str">
            <v>@NA</v>
          </cell>
          <cell r="F1044" t="str">
            <v>@NA</v>
          </cell>
          <cell r="G1044" t="str">
            <v>@NA</v>
          </cell>
          <cell r="H1044" t="str">
            <v>@NA</v>
          </cell>
          <cell r="I1044" t="str">
            <v>@NA</v>
          </cell>
          <cell r="J1044" t="str">
            <v>@NA</v>
          </cell>
          <cell r="K1044" t="str">
            <v>@NA</v>
          </cell>
          <cell r="L1044" t="str">
            <v>@NA</v>
          </cell>
        </row>
        <row r="1045"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</row>
        <row r="1046"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</row>
        <row r="1047">
          <cell r="E1047" t="str">
            <v>@NA</v>
          </cell>
          <cell r="F1047" t="str">
            <v>@NA</v>
          </cell>
          <cell r="G1047" t="str">
            <v>@NA</v>
          </cell>
          <cell r="H1047" t="str">
            <v>@NA</v>
          </cell>
          <cell r="I1047" t="str">
            <v>@NA</v>
          </cell>
          <cell r="J1047" t="str">
            <v>@NA</v>
          </cell>
          <cell r="K1047" t="str">
            <v>@NA</v>
          </cell>
          <cell r="L1047" t="str">
            <v>@NA</v>
          </cell>
        </row>
        <row r="1048">
          <cell r="E1048" t="str">
            <v>@NA</v>
          </cell>
          <cell r="F1048" t="str">
            <v>@NA</v>
          </cell>
          <cell r="G1048" t="str">
            <v>@NA</v>
          </cell>
          <cell r="H1048" t="str">
            <v>@NA</v>
          </cell>
          <cell r="I1048" t="str">
            <v>@NA</v>
          </cell>
          <cell r="J1048" t="str">
            <v>@NA</v>
          </cell>
          <cell r="K1048" t="str">
            <v>@NA</v>
          </cell>
          <cell r="L1048" t="str">
            <v>@NA</v>
          </cell>
        </row>
        <row r="1049">
          <cell r="E1049" t="str">
            <v>@NA</v>
          </cell>
          <cell r="F1049" t="str">
            <v>@NA</v>
          </cell>
          <cell r="G1049" t="str">
            <v>@NA</v>
          </cell>
          <cell r="H1049" t="str">
            <v>@NA</v>
          </cell>
          <cell r="I1049" t="str">
            <v>@NA</v>
          </cell>
          <cell r="J1049" t="str">
            <v>@NA</v>
          </cell>
          <cell r="K1049" t="str">
            <v>@NA</v>
          </cell>
          <cell r="L1049" t="str">
            <v>@NA</v>
          </cell>
        </row>
        <row r="1050">
          <cell r="E1050">
            <v>-8.673</v>
          </cell>
          <cell r="F1050">
            <v>-12.991</v>
          </cell>
          <cell r="G1050">
            <v>-14.65</v>
          </cell>
          <cell r="H1050">
            <v>-16.957999999999998</v>
          </cell>
          <cell r="I1050">
            <v>-17.13</v>
          </cell>
          <cell r="J1050">
            <v>-17.628</v>
          </cell>
          <cell r="K1050">
            <v>-21.18552</v>
          </cell>
          <cell r="L1050">
            <v>-24.097199</v>
          </cell>
        </row>
        <row r="1051">
          <cell r="E1051" t="str">
            <v>@NA</v>
          </cell>
          <cell r="F1051" t="str">
            <v>@NA</v>
          </cell>
          <cell r="G1051" t="str">
            <v>@NA</v>
          </cell>
          <cell r="H1051" t="str">
            <v>@NA</v>
          </cell>
          <cell r="I1051" t="str">
            <v>@NA</v>
          </cell>
          <cell r="J1051" t="str">
            <v>@NA</v>
          </cell>
          <cell r="K1051" t="str">
            <v>@NA</v>
          </cell>
          <cell r="L1051" t="str">
            <v>@NA</v>
          </cell>
        </row>
        <row r="1052">
          <cell r="E1052" t="str">
            <v>@NA</v>
          </cell>
          <cell r="F1052" t="str">
            <v>@NA</v>
          </cell>
          <cell r="G1052" t="str">
            <v>@NA</v>
          </cell>
          <cell r="H1052" t="str">
            <v>@NA</v>
          </cell>
          <cell r="I1052" t="str">
            <v>@NA</v>
          </cell>
          <cell r="J1052" t="str">
            <v>@NA</v>
          </cell>
          <cell r="K1052" t="str">
            <v>@NA</v>
          </cell>
          <cell r="L1052" t="str">
            <v>@NA</v>
          </cell>
        </row>
        <row r="1053">
          <cell r="E1053" t="str">
            <v>@NA</v>
          </cell>
          <cell r="F1053" t="str">
            <v>@NA</v>
          </cell>
          <cell r="G1053" t="str">
            <v>@NA</v>
          </cell>
          <cell r="H1053" t="str">
            <v>@NA</v>
          </cell>
          <cell r="I1053" t="str">
            <v>@NA</v>
          </cell>
          <cell r="J1053" t="str">
            <v>@NA</v>
          </cell>
          <cell r="K1053" t="str">
            <v>@NA</v>
          </cell>
          <cell r="L1053" t="str">
            <v>@NA</v>
          </cell>
        </row>
        <row r="1054">
          <cell r="E1054" t="str">
            <v>@NA</v>
          </cell>
          <cell r="F1054" t="str">
            <v>@NA</v>
          </cell>
          <cell r="G1054" t="str">
            <v>@NA</v>
          </cell>
          <cell r="H1054" t="str">
            <v>@NA</v>
          </cell>
          <cell r="I1054" t="str">
            <v>@NA</v>
          </cell>
          <cell r="J1054" t="str">
            <v>@NA</v>
          </cell>
          <cell r="K1054" t="str">
            <v>@NA</v>
          </cell>
          <cell r="L1054" t="str">
            <v>@NA</v>
          </cell>
        </row>
        <row r="1055">
          <cell r="E1055" t="str">
            <v>@NA</v>
          </cell>
          <cell r="F1055" t="str">
            <v>@NA</v>
          </cell>
          <cell r="G1055" t="str">
            <v>@NA</v>
          </cell>
          <cell r="H1055" t="str">
            <v>@NA</v>
          </cell>
          <cell r="I1055" t="str">
            <v>@NA</v>
          </cell>
          <cell r="J1055" t="str">
            <v>@NA</v>
          </cell>
          <cell r="K1055" t="str">
            <v>@NA</v>
          </cell>
          <cell r="L1055" t="str">
            <v>@NA</v>
          </cell>
        </row>
        <row r="1056">
          <cell r="E1056" t="str">
            <v>@NA</v>
          </cell>
          <cell r="F1056" t="str">
            <v>@NA</v>
          </cell>
          <cell r="G1056" t="str">
            <v>@NA</v>
          </cell>
          <cell r="H1056" t="str">
            <v>@NA</v>
          </cell>
          <cell r="I1056" t="str">
            <v>@NA</v>
          </cell>
          <cell r="J1056" t="str">
            <v>@NA</v>
          </cell>
          <cell r="K1056" t="str">
            <v>@NA</v>
          </cell>
          <cell r="L1056" t="str">
            <v>@NA</v>
          </cell>
        </row>
        <row r="1057">
          <cell r="E1057" t="str">
            <v>@NA</v>
          </cell>
          <cell r="F1057" t="str">
            <v>@NA</v>
          </cell>
          <cell r="G1057" t="str">
            <v>@NA</v>
          </cell>
          <cell r="H1057" t="str">
            <v>@NA</v>
          </cell>
          <cell r="I1057" t="str">
            <v>@NA</v>
          </cell>
          <cell r="J1057" t="str">
            <v>@NA</v>
          </cell>
          <cell r="K1057" t="str">
            <v>@NA</v>
          </cell>
          <cell r="L1057" t="str">
            <v>@NA</v>
          </cell>
        </row>
        <row r="1058">
          <cell r="E1058" t="str">
            <v>@NA</v>
          </cell>
          <cell r="F1058" t="str">
            <v>@NA</v>
          </cell>
          <cell r="G1058" t="str">
            <v>@NA</v>
          </cell>
          <cell r="H1058" t="str">
            <v>@NA</v>
          </cell>
          <cell r="I1058" t="str">
            <v>@NA</v>
          </cell>
          <cell r="J1058" t="str">
            <v>@NA</v>
          </cell>
          <cell r="K1058" t="str">
            <v>@NA</v>
          </cell>
          <cell r="L1058" t="str">
            <v>@NA</v>
          </cell>
        </row>
        <row r="1059">
          <cell r="E1059" t="str">
            <v>@NA</v>
          </cell>
          <cell r="F1059" t="str">
            <v>@NA</v>
          </cell>
          <cell r="G1059" t="str">
            <v>@NA</v>
          </cell>
          <cell r="H1059" t="str">
            <v>@NA</v>
          </cell>
          <cell r="I1059" t="str">
            <v>@NA</v>
          </cell>
          <cell r="J1059" t="str">
            <v>@NA</v>
          </cell>
          <cell r="K1059" t="str">
            <v>@NA</v>
          </cell>
          <cell r="L1059" t="str">
            <v>@NA</v>
          </cell>
        </row>
        <row r="1060">
          <cell r="E1060" t="str">
            <v>@NA</v>
          </cell>
          <cell r="F1060" t="str">
            <v>@NA</v>
          </cell>
          <cell r="G1060" t="str">
            <v>@NA</v>
          </cell>
          <cell r="H1060" t="str">
            <v>@NA</v>
          </cell>
          <cell r="I1060" t="str">
            <v>@NA</v>
          </cell>
          <cell r="J1060" t="str">
            <v>@NA</v>
          </cell>
          <cell r="K1060" t="str">
            <v>@NA</v>
          </cell>
          <cell r="L1060" t="str">
            <v>@NA</v>
          </cell>
        </row>
        <row r="1061">
          <cell r="E1061" t="str">
            <v>@NA</v>
          </cell>
          <cell r="F1061" t="str">
            <v>@NA</v>
          </cell>
          <cell r="G1061" t="str">
            <v>@NA</v>
          </cell>
          <cell r="H1061" t="str">
            <v>@NA</v>
          </cell>
          <cell r="I1061" t="str">
            <v>@NA</v>
          </cell>
          <cell r="J1061" t="str">
            <v>@NA</v>
          </cell>
          <cell r="K1061" t="str">
            <v>@NA</v>
          </cell>
          <cell r="L1061" t="str">
            <v>@NA</v>
          </cell>
        </row>
        <row r="1062">
          <cell r="E1062" t="str">
            <v>@NA</v>
          </cell>
          <cell r="F1062" t="str">
            <v>@NA</v>
          </cell>
          <cell r="G1062" t="str">
            <v>@NA</v>
          </cell>
          <cell r="H1062" t="str">
            <v>@NA</v>
          </cell>
          <cell r="I1062" t="str">
            <v>@NA</v>
          </cell>
          <cell r="J1062" t="str">
            <v>@NA</v>
          </cell>
          <cell r="K1062" t="str">
            <v>@NA</v>
          </cell>
          <cell r="L1062" t="str">
            <v>@NA</v>
          </cell>
        </row>
        <row r="1063">
          <cell r="E1063" t="str">
            <v>@NA</v>
          </cell>
          <cell r="F1063" t="str">
            <v>@NA</v>
          </cell>
          <cell r="G1063" t="str">
            <v>@NA</v>
          </cell>
          <cell r="H1063" t="str">
            <v>@NA</v>
          </cell>
          <cell r="I1063" t="str">
            <v>@NA</v>
          </cell>
          <cell r="J1063" t="str">
            <v>@NA</v>
          </cell>
          <cell r="K1063" t="str">
            <v>@NA</v>
          </cell>
          <cell r="L1063" t="str">
            <v>@NA</v>
          </cell>
        </row>
        <row r="1064">
          <cell r="E1064" t="str">
            <v>@NA</v>
          </cell>
          <cell r="F1064" t="str">
            <v>@NA</v>
          </cell>
          <cell r="G1064" t="str">
            <v>@NA</v>
          </cell>
          <cell r="H1064" t="str">
            <v>@NA</v>
          </cell>
          <cell r="I1064" t="str">
            <v>@NA</v>
          </cell>
          <cell r="J1064" t="str">
            <v>@NA</v>
          </cell>
          <cell r="K1064" t="str">
            <v>@NA</v>
          </cell>
          <cell r="L1064" t="str">
            <v>@NA</v>
          </cell>
        </row>
        <row r="1065">
          <cell r="E1065" t="str">
            <v>@NA</v>
          </cell>
          <cell r="F1065" t="str">
            <v>@NA</v>
          </cell>
          <cell r="G1065" t="str">
            <v>@NA</v>
          </cell>
          <cell r="H1065" t="str">
            <v>@NA</v>
          </cell>
          <cell r="I1065" t="str">
            <v>@NA</v>
          </cell>
          <cell r="J1065" t="str">
            <v>@NA</v>
          </cell>
          <cell r="K1065" t="str">
            <v>@NA</v>
          </cell>
          <cell r="L1065" t="str">
            <v>@NA</v>
          </cell>
        </row>
        <row r="1066">
          <cell r="E1066" t="str">
            <v>@NA</v>
          </cell>
          <cell r="F1066" t="str">
            <v>@NA</v>
          </cell>
          <cell r="G1066" t="str">
            <v>@NA</v>
          </cell>
          <cell r="H1066" t="str">
            <v>@NA</v>
          </cell>
          <cell r="I1066" t="str">
            <v>@NA</v>
          </cell>
          <cell r="J1066" t="str">
            <v>@NA</v>
          </cell>
          <cell r="K1066" t="str">
            <v>@NA</v>
          </cell>
          <cell r="L1066" t="str">
            <v>@NA</v>
          </cell>
        </row>
        <row r="1067">
          <cell r="E1067" t="str">
            <v>@NA</v>
          </cell>
          <cell r="F1067" t="str">
            <v>@NA</v>
          </cell>
          <cell r="G1067" t="str">
            <v>@NA</v>
          </cell>
          <cell r="H1067" t="str">
            <v>@NA</v>
          </cell>
          <cell r="I1067" t="str">
            <v>@NA</v>
          </cell>
          <cell r="J1067" t="str">
            <v>@NA</v>
          </cell>
          <cell r="K1067" t="str">
            <v>@NA</v>
          </cell>
          <cell r="L1067" t="str">
            <v>@NA</v>
          </cell>
        </row>
        <row r="1068">
          <cell r="E1068">
            <v>1.2809999999999999</v>
          </cell>
          <cell r="F1068">
            <v>-0.38900000000000001</v>
          </cell>
          <cell r="G1068" t="str">
            <v>@NA</v>
          </cell>
          <cell r="H1068">
            <v>-1.95E-2</v>
          </cell>
          <cell r="I1068" t="str">
            <v>@NA</v>
          </cell>
          <cell r="J1068" t="str">
            <v>@NA</v>
          </cell>
          <cell r="K1068">
            <v>0.16331000000000001</v>
          </cell>
          <cell r="L1068">
            <v>-0.13270799999999999</v>
          </cell>
        </row>
        <row r="1069">
          <cell r="E1069" t="str">
            <v>@NA</v>
          </cell>
          <cell r="F1069" t="str">
            <v>@NA</v>
          </cell>
          <cell r="G1069" t="str">
            <v>@NA</v>
          </cell>
          <cell r="H1069" t="str">
            <v>@NA</v>
          </cell>
          <cell r="I1069" t="str">
            <v>@NA</v>
          </cell>
          <cell r="J1069" t="str">
            <v>@NA</v>
          </cell>
          <cell r="K1069" t="str">
            <v>@NA</v>
          </cell>
          <cell r="L1069" t="str">
            <v>@NA</v>
          </cell>
        </row>
        <row r="1070">
          <cell r="E1070" t="str">
            <v>@NA</v>
          </cell>
          <cell r="F1070" t="str">
            <v>@NA</v>
          </cell>
          <cell r="G1070" t="str">
            <v>@NA</v>
          </cell>
          <cell r="H1070" t="str">
            <v>@NA</v>
          </cell>
          <cell r="I1070" t="str">
            <v>@NA</v>
          </cell>
          <cell r="J1070" t="str">
            <v>@NA</v>
          </cell>
          <cell r="K1070" t="str">
            <v>@NA</v>
          </cell>
          <cell r="L1070" t="str">
            <v>@NA</v>
          </cell>
        </row>
        <row r="1071">
          <cell r="E1071" t="str">
            <v>@NA</v>
          </cell>
          <cell r="F1071" t="str">
            <v>@NA</v>
          </cell>
          <cell r="G1071" t="str">
            <v>@NA</v>
          </cell>
          <cell r="H1071" t="str">
            <v>@NA</v>
          </cell>
          <cell r="I1071" t="str">
            <v>@NA</v>
          </cell>
          <cell r="J1071" t="str">
            <v>@NA</v>
          </cell>
          <cell r="K1071" t="str">
            <v>@NA</v>
          </cell>
          <cell r="L1071" t="str">
            <v>@NA</v>
          </cell>
        </row>
        <row r="1072">
          <cell r="E1072" t="str">
            <v>@NA</v>
          </cell>
          <cell r="F1072" t="str">
            <v>@NA</v>
          </cell>
          <cell r="G1072" t="str">
            <v>@NA</v>
          </cell>
          <cell r="H1072" t="str">
            <v>@NA</v>
          </cell>
          <cell r="I1072">
            <v>0</v>
          </cell>
          <cell r="J1072" t="str">
            <v>@NA</v>
          </cell>
          <cell r="K1072" t="str">
            <v>@NA</v>
          </cell>
          <cell r="L1072" t="str">
            <v>@NA</v>
          </cell>
        </row>
        <row r="1073">
          <cell r="E1073" t="str">
            <v>@NA</v>
          </cell>
          <cell r="F1073" t="str">
            <v>@NA</v>
          </cell>
          <cell r="G1073" t="str">
            <v>@NA</v>
          </cell>
          <cell r="H1073" t="str">
            <v>@NA</v>
          </cell>
          <cell r="I1073" t="str">
            <v>@NA</v>
          </cell>
          <cell r="J1073" t="str">
            <v>@NA</v>
          </cell>
          <cell r="K1073" t="str">
            <v>@NA</v>
          </cell>
          <cell r="L1073" t="str">
            <v>@NA</v>
          </cell>
        </row>
        <row r="1074">
          <cell r="E1074" t="str">
            <v>@NA</v>
          </cell>
          <cell r="F1074" t="str">
            <v>@NA</v>
          </cell>
          <cell r="G1074" t="str">
            <v>@NA</v>
          </cell>
          <cell r="H1074" t="str">
            <v>@NA</v>
          </cell>
          <cell r="I1074" t="str">
            <v>@NA</v>
          </cell>
          <cell r="J1074" t="str">
            <v>@NA</v>
          </cell>
          <cell r="K1074" t="str">
            <v>@NA</v>
          </cell>
          <cell r="L1074" t="str">
            <v>@NA</v>
          </cell>
        </row>
        <row r="1075">
          <cell r="E1075" t="str">
            <v>@NA</v>
          </cell>
          <cell r="F1075" t="str">
            <v>@NA</v>
          </cell>
          <cell r="G1075" t="str">
            <v>@NA</v>
          </cell>
          <cell r="H1075" t="str">
            <v>@NA</v>
          </cell>
          <cell r="I1075" t="str">
            <v>@NA</v>
          </cell>
          <cell r="J1075" t="str">
            <v>@NA</v>
          </cell>
          <cell r="K1075" t="str">
            <v>@NA</v>
          </cell>
          <cell r="L1075" t="str">
            <v>@NA</v>
          </cell>
        </row>
        <row r="1076">
          <cell r="E1076" t="str">
            <v>@NA</v>
          </cell>
          <cell r="F1076" t="str">
            <v>@NA</v>
          </cell>
          <cell r="G1076" t="str">
            <v>@NA</v>
          </cell>
          <cell r="H1076" t="str">
            <v>@NA</v>
          </cell>
          <cell r="I1076" t="str">
            <v>@NA</v>
          </cell>
          <cell r="J1076" t="str">
            <v>@NA</v>
          </cell>
          <cell r="K1076" t="str">
            <v>@NA</v>
          </cell>
          <cell r="L1076" t="str">
            <v>@NA</v>
          </cell>
        </row>
        <row r="1077">
          <cell r="E1077" t="str">
            <v>@NA</v>
          </cell>
          <cell r="F1077" t="str">
            <v>@NA</v>
          </cell>
          <cell r="G1077" t="str">
            <v>@NA</v>
          </cell>
          <cell r="H1077" t="str">
            <v>@NA</v>
          </cell>
          <cell r="I1077" t="str">
            <v>@NA</v>
          </cell>
          <cell r="J1077" t="str">
            <v>@NA</v>
          </cell>
          <cell r="K1077" t="str">
            <v>@NA</v>
          </cell>
          <cell r="L1077" t="str">
            <v>@NA</v>
          </cell>
        </row>
        <row r="1078">
          <cell r="E1078" t="str">
            <v>@NA</v>
          </cell>
          <cell r="F1078" t="str">
            <v>@NA</v>
          </cell>
          <cell r="G1078" t="str">
            <v>@NA</v>
          </cell>
          <cell r="H1078" t="str">
            <v>@NA</v>
          </cell>
          <cell r="I1078" t="str">
            <v>@NA</v>
          </cell>
          <cell r="J1078" t="str">
            <v>@NA</v>
          </cell>
          <cell r="K1078" t="str">
            <v>@NA</v>
          </cell>
          <cell r="L1078" t="str">
            <v>@NA</v>
          </cell>
        </row>
        <row r="1079">
          <cell r="E1079" t="str">
            <v>@NA</v>
          </cell>
          <cell r="F1079" t="str">
            <v>@NA</v>
          </cell>
          <cell r="G1079" t="str">
            <v>@NA</v>
          </cell>
          <cell r="H1079" t="str">
            <v>@NA</v>
          </cell>
          <cell r="I1079" t="str">
            <v>@NA</v>
          </cell>
          <cell r="J1079" t="str">
            <v>@NA</v>
          </cell>
          <cell r="K1079" t="str">
            <v>@NA</v>
          </cell>
          <cell r="L1079" t="str">
            <v>@NA</v>
          </cell>
        </row>
        <row r="1080"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</row>
        <row r="1081"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E1085" t="str">
            <v>@NA</v>
          </cell>
          <cell r="F1085" t="str">
            <v>@NA</v>
          </cell>
          <cell r="G1085" t="str">
            <v>@NA</v>
          </cell>
          <cell r="H1085" t="str">
            <v>@NA</v>
          </cell>
          <cell r="I1085" t="str">
            <v>@NA</v>
          </cell>
          <cell r="J1085" t="str">
            <v>@NA</v>
          </cell>
          <cell r="K1085" t="str">
            <v>@NA</v>
          </cell>
          <cell r="L1085" t="str">
            <v>@NA</v>
          </cell>
        </row>
        <row r="1086">
          <cell r="B1086" t="str">
            <v>&lt;REF&gt;FFOA</v>
          </cell>
          <cell r="E1086">
            <v>502.86900000000003</v>
          </cell>
          <cell r="F1086">
            <v>517.14100000000019</v>
          </cell>
          <cell r="G1086">
            <v>412.75800000000015</v>
          </cell>
          <cell r="H1086">
            <v>606.35225800000012</v>
          </cell>
          <cell r="I1086">
            <v>658.42282899999987</v>
          </cell>
          <cell r="J1086">
            <v>663.08428800000002</v>
          </cell>
          <cell r="K1086">
            <v>776.13006100000007</v>
          </cell>
          <cell r="L1086">
            <v>753.61489235999977</v>
          </cell>
        </row>
        <row r="1088">
          <cell r="A1088" t="str">
            <v>CASH FLOW STATEMENT ADJUSTMENTS</v>
          </cell>
        </row>
        <row r="1090">
          <cell r="E1090">
            <v>-80.823999999999998</v>
          </cell>
          <cell r="F1090">
            <v>-27.015000000000001</v>
          </cell>
          <cell r="G1090">
            <v>10.66</v>
          </cell>
          <cell r="H1090">
            <v>-95.669027999999997</v>
          </cell>
          <cell r="I1090">
            <v>-161.440845</v>
          </cell>
          <cell r="J1090">
            <v>-80.533449000000005</v>
          </cell>
          <cell r="K1090">
            <v>-265.24788100000001</v>
          </cell>
          <cell r="L1090">
            <v>110.261347</v>
          </cell>
        </row>
        <row r="1091">
          <cell r="E1091">
            <v>5.0179999999999998</v>
          </cell>
          <cell r="F1091">
            <v>-14.881</v>
          </cell>
          <cell r="G1091">
            <v>7.9539999999999997</v>
          </cell>
          <cell r="H1091">
            <v>0.88239599999999996</v>
          </cell>
          <cell r="I1091">
            <v>-3.1571359999999999</v>
          </cell>
          <cell r="J1091">
            <v>-39.037497999999999</v>
          </cell>
          <cell r="K1091">
            <v>-11.421258</v>
          </cell>
          <cell r="L1091">
            <v>-7.4676020000000003</v>
          </cell>
        </row>
        <row r="1092">
          <cell r="E1092">
            <v>54.177</v>
          </cell>
          <cell r="F1092">
            <v>10.624000000000001</v>
          </cell>
          <cell r="G1092">
            <v>-16.736999999999998</v>
          </cell>
          <cell r="H1092">
            <v>26.451260000000001</v>
          </cell>
          <cell r="I1092">
            <v>81.828468999999998</v>
          </cell>
          <cell r="J1092">
            <v>-10.339524000000001</v>
          </cell>
          <cell r="K1092">
            <v>61.851199999999999</v>
          </cell>
          <cell r="L1092">
            <v>2.3233990000000002</v>
          </cell>
        </row>
        <row r="1093">
          <cell r="E1093" t="str">
            <v>@NA</v>
          </cell>
          <cell r="F1093" t="str">
            <v>@NA</v>
          </cell>
          <cell r="G1093" t="str">
            <v>@NA</v>
          </cell>
          <cell r="H1093" t="str">
            <v>@NA</v>
          </cell>
          <cell r="I1093" t="str">
            <v>@NA</v>
          </cell>
          <cell r="J1093" t="str">
            <v>@NA</v>
          </cell>
          <cell r="K1093" t="str">
            <v>@NA</v>
          </cell>
          <cell r="L1093" t="str">
            <v>@NA</v>
          </cell>
        </row>
        <row r="1094">
          <cell r="E1094" t="str">
            <v>@NA</v>
          </cell>
          <cell r="F1094" t="str">
            <v>@NA</v>
          </cell>
          <cell r="G1094" t="str">
            <v>@NA</v>
          </cell>
          <cell r="H1094" t="str">
            <v>@NA</v>
          </cell>
          <cell r="I1094" t="str">
            <v>@NA</v>
          </cell>
          <cell r="J1094" t="str">
            <v>@NA</v>
          </cell>
          <cell r="K1094" t="str">
            <v>@NA</v>
          </cell>
          <cell r="L1094" t="str">
            <v>@NA</v>
          </cell>
        </row>
        <row r="1095">
          <cell r="E1095" t="str">
            <v>@NA</v>
          </cell>
          <cell r="F1095" t="str">
            <v>@NA</v>
          </cell>
          <cell r="G1095" t="str">
            <v>@NA</v>
          </cell>
          <cell r="H1095" t="str">
            <v>@NA</v>
          </cell>
          <cell r="I1095" t="str">
            <v>@NA</v>
          </cell>
          <cell r="J1095" t="str">
            <v>@NA</v>
          </cell>
          <cell r="K1095" t="str">
            <v>@NA</v>
          </cell>
          <cell r="L1095" t="str">
            <v>@NA</v>
          </cell>
        </row>
        <row r="1096">
          <cell r="E1096" t="str">
            <v>@NA</v>
          </cell>
          <cell r="F1096" t="str">
            <v>@NA</v>
          </cell>
          <cell r="G1096" t="str">
            <v>@NA</v>
          </cell>
          <cell r="H1096" t="str">
            <v>@NA</v>
          </cell>
          <cell r="I1096" t="str">
            <v>@NA</v>
          </cell>
          <cell r="J1096" t="str">
            <v>@NA</v>
          </cell>
          <cell r="K1096" t="str">
            <v>@NA</v>
          </cell>
          <cell r="L1096" t="str">
            <v>@NA</v>
          </cell>
        </row>
        <row r="1097">
          <cell r="E1097" t="str">
            <v>@NA</v>
          </cell>
          <cell r="F1097" t="str">
            <v>@NA</v>
          </cell>
          <cell r="G1097" t="str">
            <v>@NA</v>
          </cell>
          <cell r="H1097" t="str">
            <v>@NA</v>
          </cell>
          <cell r="I1097" t="str">
            <v>@NA</v>
          </cell>
          <cell r="J1097" t="str">
            <v>@NA</v>
          </cell>
          <cell r="K1097" t="str">
            <v>@NA</v>
          </cell>
          <cell r="L1097" t="str">
            <v>@NA</v>
          </cell>
        </row>
        <row r="1098">
          <cell r="B1098" t="str">
            <v>&lt;REF&gt;WCAPCH</v>
          </cell>
          <cell r="E1098">
            <v>-21.628999999999998</v>
          </cell>
          <cell r="F1098">
            <v>-31.271999999999998</v>
          </cell>
          <cell r="G1098">
            <v>1.8770000000000024</v>
          </cell>
          <cell r="H1098">
            <v>-68.335371999999992</v>
          </cell>
          <cell r="I1098">
            <v>-82.769512000000006</v>
          </cell>
          <cell r="J1098">
            <v>-129.910471</v>
          </cell>
          <cell r="K1098">
            <v>-214.81793900000002</v>
          </cell>
          <cell r="L1098">
            <v>105.117144</v>
          </cell>
        </row>
        <row r="1099"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</row>
        <row r="1100"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</row>
        <row r="1101">
          <cell r="E1101" t="str">
            <v>@NA</v>
          </cell>
          <cell r="F1101" t="str">
            <v>@NA</v>
          </cell>
          <cell r="G1101" t="str">
            <v>@NA</v>
          </cell>
          <cell r="H1101" t="str">
            <v>@NA</v>
          </cell>
          <cell r="I1101" t="str">
            <v>@NA</v>
          </cell>
          <cell r="J1101" t="str">
            <v>@NA</v>
          </cell>
          <cell r="K1101" t="str">
            <v>@NA</v>
          </cell>
          <cell r="L1101" t="str">
            <v>@NA</v>
          </cell>
        </row>
        <row r="1102"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</row>
        <row r="1103">
          <cell r="E1103" t="str">
            <v>@NA</v>
          </cell>
          <cell r="F1103" t="str">
            <v>@NA</v>
          </cell>
          <cell r="G1103" t="str">
            <v>@NA</v>
          </cell>
          <cell r="H1103" t="str">
            <v>@NA</v>
          </cell>
          <cell r="I1103" t="str">
            <v>@NA</v>
          </cell>
          <cell r="J1103" t="str">
            <v>@NA</v>
          </cell>
          <cell r="K1103" t="str">
            <v>@NA</v>
          </cell>
          <cell r="L1103" t="str">
            <v>@NA</v>
          </cell>
        </row>
        <row r="1104">
          <cell r="E1104" t="str">
            <v>@NA</v>
          </cell>
          <cell r="F1104" t="str">
            <v>@NA</v>
          </cell>
          <cell r="G1104" t="str">
            <v>@NA</v>
          </cell>
          <cell r="H1104" t="str">
            <v>@NA</v>
          </cell>
          <cell r="I1104" t="str">
            <v>@NA</v>
          </cell>
          <cell r="J1104" t="str">
            <v>@NA</v>
          </cell>
          <cell r="K1104" t="str">
            <v>@NA</v>
          </cell>
          <cell r="L1104" t="str">
            <v>@NA</v>
          </cell>
        </row>
        <row r="1105">
          <cell r="E1105" t="str">
            <v>@NA</v>
          </cell>
          <cell r="F1105" t="str">
            <v>@NA</v>
          </cell>
          <cell r="G1105" t="str">
            <v>@NA</v>
          </cell>
          <cell r="H1105" t="str">
            <v>@NA</v>
          </cell>
          <cell r="I1105" t="str">
            <v>@NA</v>
          </cell>
          <cell r="J1105" t="str">
            <v>@NA</v>
          </cell>
          <cell r="K1105" t="str">
            <v>@NA</v>
          </cell>
          <cell r="L1105" t="str">
            <v>@NA</v>
          </cell>
        </row>
        <row r="1106">
          <cell r="E1106" t="str">
            <v>@NA</v>
          </cell>
          <cell r="F1106" t="str">
            <v>@NA</v>
          </cell>
          <cell r="G1106" t="str">
            <v>@NA</v>
          </cell>
          <cell r="H1106" t="str">
            <v>@NA</v>
          </cell>
          <cell r="I1106" t="str">
            <v>@NA</v>
          </cell>
          <cell r="J1106" t="str">
            <v>@NA</v>
          </cell>
          <cell r="K1106" t="str">
            <v>@NA</v>
          </cell>
          <cell r="L1106" t="str">
            <v>@NA</v>
          </cell>
        </row>
        <row r="1107">
          <cell r="B1107" t="str">
            <v>&lt;REF&gt;WCAPCHA</v>
          </cell>
          <cell r="E1107">
            <v>-21.628999999999998</v>
          </cell>
          <cell r="F1107">
            <v>-31.271999999999998</v>
          </cell>
          <cell r="G1107">
            <v>1.8770000000000024</v>
          </cell>
          <cell r="H1107">
            <v>-68.335371999999992</v>
          </cell>
          <cell r="I1107">
            <v>-82.769512000000006</v>
          </cell>
          <cell r="J1107">
            <v>-129.910471</v>
          </cell>
          <cell r="K1107">
            <v>-214.81793900000002</v>
          </cell>
          <cell r="L1107">
            <v>105.117144</v>
          </cell>
        </row>
        <row r="1109">
          <cell r="E1109">
            <v>453.38299999999998</v>
          </cell>
          <cell r="F1109">
            <v>493.88099999999997</v>
          </cell>
          <cell r="G1109">
            <v>508.06299999999999</v>
          </cell>
          <cell r="H1109">
            <v>496.17868499999997</v>
          </cell>
          <cell r="I1109">
            <v>649.84774500000003</v>
          </cell>
          <cell r="J1109">
            <v>588.01489700000002</v>
          </cell>
          <cell r="K1109">
            <v>629.31833500000005</v>
          </cell>
          <cell r="L1109">
            <v>830.72803599999997</v>
          </cell>
        </row>
        <row r="1110"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</row>
        <row r="1111"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</row>
        <row r="1112"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E1114" t="str">
            <v>@NA</v>
          </cell>
          <cell r="F1114" t="str">
            <v>@NA</v>
          </cell>
          <cell r="G1114" t="str">
            <v>@NA</v>
          </cell>
          <cell r="H1114" t="str">
            <v>@NA</v>
          </cell>
          <cell r="I1114" t="str">
            <v>@NA</v>
          </cell>
          <cell r="J1114" t="str">
            <v>@NA</v>
          </cell>
          <cell r="K1114" t="str">
            <v>@NA</v>
          </cell>
          <cell r="L1114" t="str">
            <v>@NA</v>
          </cell>
        </row>
        <row r="1115">
          <cell r="E1115" t="str">
            <v>@NA</v>
          </cell>
          <cell r="F1115" t="str">
            <v>@NA</v>
          </cell>
          <cell r="G1115" t="str">
            <v>@NA</v>
          </cell>
          <cell r="H1115" t="str">
            <v>@NA</v>
          </cell>
          <cell r="I1115" t="str">
            <v>@NA</v>
          </cell>
          <cell r="J1115" t="str">
            <v>@NA</v>
          </cell>
          <cell r="K1115" t="str">
            <v>@NA</v>
          </cell>
          <cell r="L1115" t="str">
            <v>@NA</v>
          </cell>
        </row>
        <row r="1116"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E1121" t="str">
            <v>@NA</v>
          </cell>
          <cell r="F1121" t="str">
            <v>@NA</v>
          </cell>
          <cell r="G1121" t="str">
            <v>@NA</v>
          </cell>
          <cell r="H1121" t="str">
            <v>@NA</v>
          </cell>
          <cell r="I1121" t="str">
            <v>@NA</v>
          </cell>
          <cell r="J1121" t="str">
            <v>@NA</v>
          </cell>
          <cell r="K1121" t="str">
            <v>@NA</v>
          </cell>
          <cell r="L1121" t="str">
            <v>@NA</v>
          </cell>
        </row>
        <row r="1122"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-5.5590326399999999</v>
          </cell>
        </row>
        <row r="1125"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E1126" t="str">
            <v>@NA</v>
          </cell>
          <cell r="F1126" t="str">
            <v>@NA</v>
          </cell>
          <cell r="G1126" t="str">
            <v>@NA</v>
          </cell>
          <cell r="H1126" t="str">
            <v>@NA</v>
          </cell>
          <cell r="I1126" t="str">
            <v>@NA</v>
          </cell>
          <cell r="J1126" t="str">
            <v>@NA</v>
          </cell>
          <cell r="K1126" t="str">
            <v>@NA</v>
          </cell>
          <cell r="L1126" t="str">
            <v>@NA</v>
          </cell>
        </row>
        <row r="1127">
          <cell r="E1127" t="str">
            <v>@NA</v>
          </cell>
          <cell r="F1127" t="str">
            <v>@NA</v>
          </cell>
          <cell r="G1127" t="str">
            <v>@NA</v>
          </cell>
          <cell r="H1127" t="str">
            <v>@NA</v>
          </cell>
          <cell r="I1127" t="str">
            <v>@NA</v>
          </cell>
          <cell r="J1127" t="str">
            <v>@NA</v>
          </cell>
          <cell r="K1127" t="str">
            <v>@NA</v>
          </cell>
          <cell r="L1127" t="str">
            <v>@NA</v>
          </cell>
        </row>
        <row r="1128">
          <cell r="E1128" t="str">
            <v>@NA</v>
          </cell>
          <cell r="F1128" t="str">
            <v>@NA</v>
          </cell>
          <cell r="G1128" t="str">
            <v>@NA</v>
          </cell>
          <cell r="H1128" t="str">
            <v>@NA</v>
          </cell>
          <cell r="I1128" t="str">
            <v>@NA</v>
          </cell>
          <cell r="J1128" t="str">
            <v>@NA</v>
          </cell>
          <cell r="K1128" t="str">
            <v>@NA</v>
          </cell>
          <cell r="L1128" t="str">
            <v>@NA</v>
          </cell>
        </row>
        <row r="1129">
          <cell r="E1129" t="str">
            <v>@NA</v>
          </cell>
          <cell r="F1129" t="str">
            <v>@NA</v>
          </cell>
          <cell r="G1129" t="str">
            <v>@NA</v>
          </cell>
          <cell r="H1129" t="str">
            <v>@NA</v>
          </cell>
          <cell r="I1129" t="str">
            <v>@NA</v>
          </cell>
          <cell r="J1129" t="str">
            <v>@NA</v>
          </cell>
          <cell r="K1129" t="str">
            <v>@NA</v>
          </cell>
          <cell r="L1129" t="str">
            <v>@NA</v>
          </cell>
        </row>
        <row r="1130">
          <cell r="E1130" t="str">
            <v>@NA</v>
          </cell>
          <cell r="F1130" t="str">
            <v>@NA</v>
          </cell>
          <cell r="G1130" t="str">
            <v>@NA</v>
          </cell>
          <cell r="H1130" t="str">
            <v>@NA</v>
          </cell>
          <cell r="I1130" t="str">
            <v>@NA</v>
          </cell>
          <cell r="J1130" t="str">
            <v>@NA</v>
          </cell>
          <cell r="K1130" t="str">
            <v>@NA</v>
          </cell>
          <cell r="L1130" t="str">
            <v>@NA</v>
          </cell>
        </row>
        <row r="1131">
          <cell r="E1131" t="str">
            <v>@NA</v>
          </cell>
          <cell r="F1131" t="str">
            <v>@NA</v>
          </cell>
          <cell r="G1131" t="str">
            <v>@NA</v>
          </cell>
          <cell r="H1131" t="str">
            <v>@NA</v>
          </cell>
          <cell r="I1131" t="str">
            <v>@NA</v>
          </cell>
          <cell r="J1131" t="str">
            <v>@NA</v>
          </cell>
          <cell r="K1131" t="str">
            <v>@NA</v>
          </cell>
          <cell r="L1131" t="str">
            <v>@NA</v>
          </cell>
        </row>
        <row r="1132">
          <cell r="E1132" t="str">
            <v>@NA</v>
          </cell>
          <cell r="F1132" t="str">
            <v>@NA</v>
          </cell>
          <cell r="G1132" t="str">
            <v>@NA</v>
          </cell>
          <cell r="H1132" t="str">
            <v>@NA</v>
          </cell>
          <cell r="I1132" t="str">
            <v>@NA</v>
          </cell>
          <cell r="J1132" t="str">
            <v>@NA</v>
          </cell>
          <cell r="K1132" t="str">
            <v>@NA</v>
          </cell>
          <cell r="L1132" t="str">
            <v>@NA</v>
          </cell>
        </row>
        <row r="1133">
          <cell r="E1133">
            <v>0</v>
          </cell>
          <cell r="F1133">
            <v>0</v>
          </cell>
          <cell r="G1133" t="str">
            <v>@NA</v>
          </cell>
          <cell r="H1133" t="str">
            <v>@NA</v>
          </cell>
          <cell r="I1133" t="str">
            <v>@NA</v>
          </cell>
          <cell r="J1133" t="str">
            <v>@NA</v>
          </cell>
          <cell r="K1133" t="str">
            <v>@NA</v>
          </cell>
          <cell r="L1133" t="str">
            <v>@NA</v>
          </cell>
        </row>
        <row r="1134"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E1136" t="str">
            <v>@NA</v>
          </cell>
          <cell r="F1136" t="str">
            <v>@NA</v>
          </cell>
          <cell r="G1136" t="str">
            <v>@NA</v>
          </cell>
          <cell r="H1136" t="str">
            <v>@NA</v>
          </cell>
          <cell r="I1136" t="str">
            <v>@NA</v>
          </cell>
          <cell r="J1136" t="str">
            <v>@NA</v>
          </cell>
          <cell r="K1136" t="str">
            <v>@NA</v>
          </cell>
          <cell r="L1136" t="str">
            <v>@NA</v>
          </cell>
        </row>
        <row r="1137"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E1138" t="str">
            <v>@NA</v>
          </cell>
          <cell r="F1138" t="str">
            <v>@NA</v>
          </cell>
          <cell r="G1138" t="str">
            <v>@NA</v>
          </cell>
          <cell r="H1138" t="str">
            <v>@NA</v>
          </cell>
          <cell r="I1138" t="str">
            <v>@NA</v>
          </cell>
          <cell r="J1138" t="str">
            <v>@NA</v>
          </cell>
          <cell r="K1138" t="str">
            <v>@NA</v>
          </cell>
          <cell r="L1138" t="str">
            <v>@NA</v>
          </cell>
        </row>
        <row r="1139"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E1140" t="str">
            <v>@NA</v>
          </cell>
          <cell r="F1140" t="str">
            <v>@NA</v>
          </cell>
          <cell r="G1140" t="str">
            <v>@NA</v>
          </cell>
          <cell r="H1140" t="str">
            <v>@NA</v>
          </cell>
          <cell r="I1140" t="str">
            <v>@NA</v>
          </cell>
          <cell r="J1140" t="str">
            <v>@NA</v>
          </cell>
          <cell r="K1140" t="str">
            <v>@NA</v>
          </cell>
          <cell r="L1140" t="str">
            <v>@NA</v>
          </cell>
        </row>
        <row r="1141">
          <cell r="E1141" t="str">
            <v>@NA</v>
          </cell>
          <cell r="F1141" t="str">
            <v>@NA</v>
          </cell>
          <cell r="G1141" t="str">
            <v>@NA</v>
          </cell>
          <cell r="H1141" t="str">
            <v>@NA</v>
          </cell>
          <cell r="I1141" t="str">
            <v>@NA</v>
          </cell>
          <cell r="J1141" t="str">
            <v>@NA</v>
          </cell>
          <cell r="K1141" t="str">
            <v>@NA</v>
          </cell>
          <cell r="L1141" t="str">
            <v>@NA</v>
          </cell>
        </row>
        <row r="1142">
          <cell r="E1142" t="str">
            <v>@NA</v>
          </cell>
          <cell r="F1142" t="str">
            <v>@NA</v>
          </cell>
          <cell r="G1142" t="str">
            <v>@NA</v>
          </cell>
          <cell r="H1142" t="str">
            <v>@NA</v>
          </cell>
          <cell r="I1142" t="str">
            <v>@NA</v>
          </cell>
          <cell r="J1142" t="str">
            <v>@NA</v>
          </cell>
          <cell r="K1142" t="str">
            <v>@NA</v>
          </cell>
          <cell r="L1142" t="str">
            <v>@NA</v>
          </cell>
        </row>
        <row r="1143">
          <cell r="E1143" t="str">
            <v>@NA</v>
          </cell>
          <cell r="F1143" t="str">
            <v>@NA</v>
          </cell>
          <cell r="G1143" t="str">
            <v>@NA</v>
          </cell>
          <cell r="H1143" t="str">
            <v>@NA</v>
          </cell>
          <cell r="I1143" t="str">
            <v>@NA</v>
          </cell>
          <cell r="J1143" t="str">
            <v>@NA</v>
          </cell>
          <cell r="K1143" t="str">
            <v>@NA</v>
          </cell>
          <cell r="L1143" t="str">
            <v>@NA</v>
          </cell>
        </row>
        <row r="1144">
          <cell r="B1144" t="str">
            <v>&lt;REF&gt;CFOA</v>
          </cell>
          <cell r="E1144">
            <v>453.38299999999998</v>
          </cell>
          <cell r="F1144">
            <v>493.88099999999997</v>
          </cell>
          <cell r="G1144">
            <v>508.06299999999999</v>
          </cell>
          <cell r="H1144">
            <v>496.17868499999997</v>
          </cell>
          <cell r="I1144">
            <v>649.84774500000003</v>
          </cell>
          <cell r="J1144">
            <v>588.01489700000002</v>
          </cell>
          <cell r="K1144">
            <v>629.31833500000005</v>
          </cell>
          <cell r="L1144">
            <v>825.16900335999992</v>
          </cell>
        </row>
        <row r="1147">
          <cell r="E1147">
            <v>404.14400000000001</v>
          </cell>
          <cell r="F1147">
            <v>118.804</v>
          </cell>
          <cell r="G1147">
            <v>168.50399999999999</v>
          </cell>
          <cell r="H1147">
            <v>174.04563400000001</v>
          </cell>
          <cell r="I1147">
            <v>142.05037999999999</v>
          </cell>
          <cell r="J1147">
            <v>221.14131699999999</v>
          </cell>
          <cell r="K1147">
            <v>182.25976600000001</v>
          </cell>
          <cell r="L1147">
            <v>85.240459999999999</v>
          </cell>
        </row>
        <row r="1148"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E1152" t="str">
            <v/>
          </cell>
          <cell r="F1152" t="str">
            <v/>
          </cell>
          <cell r="G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  <cell r="L1152" t="str">
            <v/>
          </cell>
        </row>
        <row r="1153">
          <cell r="E1153" t="str">
            <v>@NA</v>
          </cell>
          <cell r="F1153" t="str">
            <v>@NA</v>
          </cell>
          <cell r="G1153" t="str">
            <v>@NA</v>
          </cell>
          <cell r="H1153" t="str">
            <v>@NA</v>
          </cell>
          <cell r="I1153" t="str">
            <v>@NA</v>
          </cell>
          <cell r="J1153" t="str">
            <v>@NA</v>
          </cell>
          <cell r="K1153" t="str">
            <v>@NA</v>
          </cell>
          <cell r="L1153" t="str">
            <v>@NA</v>
          </cell>
        </row>
        <row r="1154">
          <cell r="E1154" t="str">
            <v>@NA</v>
          </cell>
          <cell r="F1154" t="str">
            <v>@NA</v>
          </cell>
          <cell r="G1154" t="str">
            <v>@NA</v>
          </cell>
          <cell r="H1154" t="str">
            <v>@NA</v>
          </cell>
          <cell r="I1154" t="str">
            <v>@NA</v>
          </cell>
          <cell r="J1154" t="str">
            <v>@NA</v>
          </cell>
          <cell r="K1154" t="str">
            <v>@NA</v>
          </cell>
          <cell r="L1154" t="str">
            <v>@NA</v>
          </cell>
        </row>
        <row r="1155"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</row>
        <row r="1156">
          <cell r="E1156">
            <v>-81.2</v>
          </cell>
          <cell r="F1156">
            <v>-58.5</v>
          </cell>
          <cell r="G1156">
            <v>-5.1139999999999999</v>
          </cell>
          <cell r="H1156">
            <v>-55.009</v>
          </cell>
          <cell r="I1156">
            <v>-14.116</v>
          </cell>
          <cell r="J1156">
            <v>-57.107999999999997</v>
          </cell>
          <cell r="K1156">
            <v>-126.069</v>
          </cell>
          <cell r="L1156">
            <v>-12.761355</v>
          </cell>
        </row>
        <row r="1157">
          <cell r="B1157" t="str">
            <v>&lt;REF&gt;CAPXA</v>
          </cell>
          <cell r="E1157">
            <v>322.94400000000002</v>
          </cell>
          <cell r="F1157">
            <v>60.304000000000002</v>
          </cell>
          <cell r="G1157">
            <v>163.38999999999999</v>
          </cell>
          <cell r="H1157">
            <v>119.03663400000001</v>
          </cell>
          <cell r="I1157">
            <v>127.93437999999999</v>
          </cell>
          <cell r="J1157">
            <v>164.03331699999998</v>
          </cell>
          <cell r="K1157">
            <v>56.190766000000011</v>
          </cell>
          <cell r="L1157">
            <v>72.479105000000004</v>
          </cell>
        </row>
        <row r="1158"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E1159" t="str">
            <v>@NA</v>
          </cell>
          <cell r="F1159" t="str">
            <v>@NA</v>
          </cell>
          <cell r="G1159" t="str">
            <v>@NA</v>
          </cell>
          <cell r="H1159" t="str">
            <v>@NA</v>
          </cell>
          <cell r="I1159" t="str">
            <v>@NA</v>
          </cell>
          <cell r="J1159" t="str">
            <v>@NA</v>
          </cell>
          <cell r="K1159" t="str">
            <v>@NA</v>
          </cell>
          <cell r="L1159" t="str">
            <v>@NA</v>
          </cell>
        </row>
        <row r="1160">
          <cell r="B1160" t="str">
            <v>&lt;REF&gt;CAPXLA</v>
          </cell>
          <cell r="E1160">
            <v>322.94400000000002</v>
          </cell>
          <cell r="F1160">
            <v>60.304000000000002</v>
          </cell>
          <cell r="G1160">
            <v>163.38999999999999</v>
          </cell>
          <cell r="H1160">
            <v>119.03663400000001</v>
          </cell>
          <cell r="I1160">
            <v>127.93437999999999</v>
          </cell>
          <cell r="J1160">
            <v>164.03331699999998</v>
          </cell>
          <cell r="K1160">
            <v>56.190766000000011</v>
          </cell>
          <cell r="L1160">
            <v>72.479105000000004</v>
          </cell>
        </row>
        <row r="1162">
          <cell r="E1162">
            <v>152.83099999999999</v>
          </cell>
          <cell r="F1162">
            <v>335.21899999999999</v>
          </cell>
          <cell r="G1162">
            <v>350.1</v>
          </cell>
          <cell r="H1162">
            <v>253.386244</v>
          </cell>
          <cell r="I1162">
            <v>207.307266</v>
          </cell>
          <cell r="J1162">
            <v>257.34369800000002</v>
          </cell>
          <cell r="K1162">
            <v>324.63291199999998</v>
          </cell>
          <cell r="L1162">
            <v>715.18030599999997</v>
          </cell>
        </row>
        <row r="1163">
          <cell r="E1163" t="str">
            <v>@NA</v>
          </cell>
          <cell r="F1163" t="str">
            <v>@NA</v>
          </cell>
          <cell r="G1163" t="str">
            <v>@NA</v>
          </cell>
          <cell r="H1163" t="str">
            <v>@NA</v>
          </cell>
          <cell r="I1163" t="str">
            <v>@NA</v>
          </cell>
          <cell r="J1163" t="str">
            <v>@NA</v>
          </cell>
          <cell r="K1163" t="str">
            <v>@NA</v>
          </cell>
          <cell r="L1163" t="str">
            <v>@NA</v>
          </cell>
        </row>
        <row r="1164"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E1165" t="str">
            <v>@NA</v>
          </cell>
          <cell r="F1165" t="str">
            <v>@NA</v>
          </cell>
          <cell r="G1165" t="str">
            <v>@NA</v>
          </cell>
          <cell r="H1165" t="str">
            <v>@NA</v>
          </cell>
          <cell r="I1165" t="str">
            <v>@NA</v>
          </cell>
          <cell r="J1165" t="str">
            <v>@NA</v>
          </cell>
          <cell r="K1165" t="str">
            <v>@NA</v>
          </cell>
          <cell r="L1165" t="str">
            <v>@NA</v>
          </cell>
        </row>
        <row r="1166"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E1168" t="str">
            <v>@NA</v>
          </cell>
          <cell r="F1168" t="str">
            <v>@NA</v>
          </cell>
          <cell r="G1168" t="str">
            <v>@NA</v>
          </cell>
          <cell r="H1168" t="str">
            <v>@NA</v>
          </cell>
          <cell r="I1168" t="str">
            <v>@NA</v>
          </cell>
          <cell r="J1168" t="str">
            <v>@NA</v>
          </cell>
          <cell r="K1168" t="str">
            <v>@NA</v>
          </cell>
          <cell r="L1168" t="str">
            <v>@NA</v>
          </cell>
        </row>
        <row r="1169">
          <cell r="B1169" t="str">
            <v>&lt;REF&gt;DVA</v>
          </cell>
          <cell r="E1169">
            <v>152.83099999999999</v>
          </cell>
          <cell r="F1169">
            <v>335.21899999999999</v>
          </cell>
          <cell r="G1169">
            <v>350.1</v>
          </cell>
          <cell r="H1169">
            <v>253.386244</v>
          </cell>
          <cell r="I1169">
            <v>207.307266</v>
          </cell>
          <cell r="J1169">
            <v>257.34369800000002</v>
          </cell>
          <cell r="K1169">
            <v>324.63291199999998</v>
          </cell>
          <cell r="L1169">
            <v>715.18030599999997</v>
          </cell>
        </row>
        <row r="1171">
          <cell r="E1171">
            <v>453.38299999999998</v>
          </cell>
          <cell r="F1171">
            <v>493.88099999999997</v>
          </cell>
          <cell r="G1171">
            <v>508.06299999999999</v>
          </cell>
          <cell r="H1171">
            <v>496.17868499999997</v>
          </cell>
          <cell r="I1171">
            <v>649.84774500000003</v>
          </cell>
          <cell r="J1171">
            <v>588.01489700000002</v>
          </cell>
          <cell r="K1171">
            <v>629.31833500000005</v>
          </cell>
          <cell r="L1171">
            <v>830.72803599999997</v>
          </cell>
        </row>
        <row r="1172"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E1174" t="str">
            <v>@NA</v>
          </cell>
          <cell r="F1174" t="str">
            <v>@NA</v>
          </cell>
          <cell r="G1174" t="str">
            <v>@NA</v>
          </cell>
          <cell r="H1174" t="str">
            <v>@NA</v>
          </cell>
          <cell r="I1174" t="str">
            <v>@NA</v>
          </cell>
          <cell r="J1174" t="str">
            <v>@NA</v>
          </cell>
          <cell r="K1174" t="str">
            <v>@NA</v>
          </cell>
          <cell r="L1174" t="str">
            <v>@NA</v>
          </cell>
        </row>
        <row r="1175">
          <cell r="B1175" t="str">
            <v>&lt;REF&gt;OANCFREP</v>
          </cell>
          <cell r="E1175">
            <v>453.38299999999998</v>
          </cell>
          <cell r="F1175">
            <v>493.88099999999997</v>
          </cell>
          <cell r="G1175">
            <v>508.06299999999999</v>
          </cell>
          <cell r="H1175">
            <v>496.17868499999997</v>
          </cell>
          <cell r="I1175">
            <v>649.84774500000003</v>
          </cell>
          <cell r="J1175">
            <v>588.01489700000002</v>
          </cell>
          <cell r="K1175">
            <v>629.31833500000005</v>
          </cell>
          <cell r="L1175">
            <v>830.72803599999997</v>
          </cell>
        </row>
        <row r="1176">
          <cell r="E1176">
            <v>-404.14400000000001</v>
          </cell>
          <cell r="F1176">
            <v>-118.804</v>
          </cell>
          <cell r="G1176">
            <v>-168.50399999999999</v>
          </cell>
          <cell r="H1176">
            <v>-174.04563400000001</v>
          </cell>
          <cell r="I1176">
            <v>-142.05037999999999</v>
          </cell>
          <cell r="J1176">
            <v>-221.14131699999999</v>
          </cell>
          <cell r="K1176">
            <v>-182.25976600000001</v>
          </cell>
          <cell r="L1176">
            <v>-85.240459999999999</v>
          </cell>
        </row>
        <row r="1177">
          <cell r="B1177" t="str">
            <v>&lt;REF&gt;FOCFREP</v>
          </cell>
          <cell r="E1177">
            <v>49.238999999999976</v>
          </cell>
          <cell r="F1177">
            <v>375.077</v>
          </cell>
          <cell r="G1177">
            <v>339.55899999999997</v>
          </cell>
          <cell r="H1177">
            <v>322.13305099999997</v>
          </cell>
          <cell r="I1177">
            <v>507.79736500000001</v>
          </cell>
          <cell r="J1177">
            <v>366.87358000000006</v>
          </cell>
          <cell r="K1177">
            <v>447.05856900000003</v>
          </cell>
          <cell r="L1177">
            <v>745.48757599999999</v>
          </cell>
        </row>
        <row r="1178">
          <cell r="B1178" t="str">
            <v>&lt;REF&gt;DIVREP</v>
          </cell>
          <cell r="E1178">
            <v>-152.83099999999999</v>
          </cell>
          <cell r="F1178">
            <v>-335.21899999999999</v>
          </cell>
          <cell r="G1178">
            <v>-350.1</v>
          </cell>
          <cell r="H1178">
            <v>-253.386244</v>
          </cell>
          <cell r="I1178">
            <v>-207.307266</v>
          </cell>
          <cell r="J1178">
            <v>-257.34369800000002</v>
          </cell>
          <cell r="K1178">
            <v>-324.63291199999998</v>
          </cell>
          <cell r="L1178">
            <v>-715.18030599999997</v>
          </cell>
        </row>
        <row r="1179">
          <cell r="B1179" t="str">
            <v>&lt;REF&gt;DCFREP</v>
          </cell>
          <cell r="E1179">
            <v>-103.59200000000001</v>
          </cell>
          <cell r="F1179">
            <v>39.858000000000004</v>
          </cell>
          <cell r="G1179">
            <v>-10.541000000000054</v>
          </cell>
          <cell r="H1179">
            <v>68.746806999999961</v>
          </cell>
          <cell r="I1179">
            <v>300.49009899999999</v>
          </cell>
          <cell r="J1179">
            <v>109.52988200000004</v>
          </cell>
          <cell r="K1179">
            <v>122.42565700000006</v>
          </cell>
          <cell r="L1179">
            <v>30.307270000000017</v>
          </cell>
        </row>
        <row r="1181">
          <cell r="E1181">
            <v>453.38299999999998</v>
          </cell>
          <cell r="F1181">
            <v>493.88099999999997</v>
          </cell>
          <cell r="G1181">
            <v>508.06299999999999</v>
          </cell>
          <cell r="H1181">
            <v>496.17868499999997</v>
          </cell>
          <cell r="I1181">
            <v>649.84774500000003</v>
          </cell>
          <cell r="J1181">
            <v>588.01489700000002</v>
          </cell>
          <cell r="K1181">
            <v>629.31833500000005</v>
          </cell>
          <cell r="L1181">
            <v>825.16900335999992</v>
          </cell>
        </row>
        <row r="1182">
          <cell r="E1182">
            <v>-322.94400000000002</v>
          </cell>
          <cell r="F1182">
            <v>-60.304000000000002</v>
          </cell>
          <cell r="G1182">
            <v>-163.38999999999999</v>
          </cell>
          <cell r="H1182">
            <v>-119.03663400000001</v>
          </cell>
          <cell r="I1182">
            <v>-127.93437999999999</v>
          </cell>
          <cell r="J1182">
            <v>-164.03331699999998</v>
          </cell>
          <cell r="K1182">
            <v>-56.190766000000011</v>
          </cell>
          <cell r="L1182">
            <v>-72.479105000000004</v>
          </cell>
        </row>
        <row r="1183">
          <cell r="B1183" t="str">
            <v>&lt;REF&gt;FOCFA</v>
          </cell>
          <cell r="E1183">
            <v>130.43899999999996</v>
          </cell>
          <cell r="F1183">
            <v>433.577</v>
          </cell>
          <cell r="G1183">
            <v>344.673</v>
          </cell>
          <cell r="H1183">
            <v>377.14205099999998</v>
          </cell>
          <cell r="I1183">
            <v>521.913365</v>
          </cell>
          <cell r="J1183">
            <v>423.98158000000001</v>
          </cell>
          <cell r="K1183">
            <v>573.12756899999999</v>
          </cell>
          <cell r="L1183">
            <v>752.68989835999992</v>
          </cell>
        </row>
        <row r="1184">
          <cell r="E1184">
            <v>-152.83099999999999</v>
          </cell>
          <cell r="F1184">
            <v>-335.21899999999999</v>
          </cell>
          <cell r="G1184">
            <v>-350.1</v>
          </cell>
          <cell r="H1184">
            <v>-253.386244</v>
          </cell>
          <cell r="I1184">
            <v>-207.307266</v>
          </cell>
          <cell r="J1184">
            <v>-257.34369800000002</v>
          </cell>
          <cell r="K1184">
            <v>-324.63291199999998</v>
          </cell>
          <cell r="L1184">
            <v>-715.18030599999997</v>
          </cell>
        </row>
        <row r="1185">
          <cell r="B1185" t="str">
            <v>&lt;REF&gt;DCFA</v>
          </cell>
          <cell r="E1185">
            <v>-22.392000000000024</v>
          </cell>
          <cell r="F1185">
            <v>98.358000000000004</v>
          </cell>
          <cell r="G1185">
            <v>-5.4270000000000209</v>
          </cell>
          <cell r="H1185">
            <v>123.75580699999998</v>
          </cell>
          <cell r="I1185">
            <v>314.60609899999997</v>
          </cell>
          <cell r="J1185">
            <v>166.63788199999999</v>
          </cell>
          <cell r="K1185">
            <v>248.49465700000002</v>
          </cell>
          <cell r="L1185">
            <v>37.509592359999942</v>
          </cell>
        </row>
        <row r="1188">
          <cell r="E1188">
            <v>453.38299999999998</v>
          </cell>
          <cell r="F1188">
            <v>493.88099999999997</v>
          </cell>
          <cell r="G1188">
            <v>508.06299999999999</v>
          </cell>
          <cell r="H1188">
            <v>496.17868499999997</v>
          </cell>
          <cell r="I1188">
            <v>649.84774500000003</v>
          </cell>
          <cell r="J1188">
            <v>588.01489700000002</v>
          </cell>
          <cell r="K1188">
            <v>629.31833500000005</v>
          </cell>
          <cell r="L1188">
            <v>825.16900335999992</v>
          </cell>
        </row>
        <row r="1189">
          <cell r="E1189">
            <v>-322.94400000000002</v>
          </cell>
          <cell r="F1189">
            <v>-60.304000000000002</v>
          </cell>
          <cell r="G1189">
            <v>-163.38999999999999</v>
          </cell>
          <cell r="H1189">
            <v>-119.03663400000001</v>
          </cell>
          <cell r="I1189">
            <v>-127.93437999999999</v>
          </cell>
          <cell r="J1189">
            <v>-164.03331699999998</v>
          </cell>
          <cell r="K1189">
            <v>-56.190766000000011</v>
          </cell>
          <cell r="L1189">
            <v>-72.479105000000004</v>
          </cell>
        </row>
        <row r="1190">
          <cell r="B1190" t="str">
            <v>&lt;REF&gt;FOCFLA</v>
          </cell>
          <cell r="E1190">
            <v>130.43899999999996</v>
          </cell>
          <cell r="F1190">
            <v>433.577</v>
          </cell>
          <cell r="G1190">
            <v>344.673</v>
          </cell>
          <cell r="H1190">
            <v>377.14205099999998</v>
          </cell>
          <cell r="I1190">
            <v>521.913365</v>
          </cell>
          <cell r="J1190">
            <v>423.98158000000001</v>
          </cell>
          <cell r="K1190">
            <v>573.12756899999999</v>
          </cell>
          <cell r="L1190">
            <v>752.68989835999992</v>
          </cell>
        </row>
        <row r="1192">
          <cell r="E1192">
            <v>502.86900000000003</v>
          </cell>
          <cell r="F1192">
            <v>517.14100000000019</v>
          </cell>
          <cell r="G1192">
            <v>412.75800000000015</v>
          </cell>
          <cell r="H1192">
            <v>606.35225800000012</v>
          </cell>
          <cell r="I1192">
            <v>658.42282899999987</v>
          </cell>
          <cell r="J1192">
            <v>663.08428800000002</v>
          </cell>
          <cell r="K1192">
            <v>776.13006100000007</v>
          </cell>
          <cell r="L1192">
            <v>753.61489235999977</v>
          </cell>
        </row>
        <row r="1193">
          <cell r="E1193">
            <v>-152.83099999999999</v>
          </cell>
          <cell r="F1193">
            <v>-335.21899999999999</v>
          </cell>
          <cell r="G1193">
            <v>-350.1</v>
          </cell>
          <cell r="H1193">
            <v>-253.386244</v>
          </cell>
          <cell r="I1193">
            <v>-207.307266</v>
          </cell>
          <cell r="J1193">
            <v>-257.34369800000002</v>
          </cell>
          <cell r="K1193">
            <v>-324.63291199999998</v>
          </cell>
          <cell r="L1193">
            <v>-715.18030599999997</v>
          </cell>
        </row>
        <row r="1194">
          <cell r="B1194" t="str">
            <v>&lt;REF&gt;NCFLO</v>
          </cell>
          <cell r="E1194">
            <v>350.03800000000001</v>
          </cell>
          <cell r="F1194">
            <v>181.9220000000002</v>
          </cell>
          <cell r="G1194">
            <v>62.658000000000129</v>
          </cell>
          <cell r="H1194">
            <v>352.96601400000009</v>
          </cell>
          <cell r="I1194">
            <v>451.11556299999984</v>
          </cell>
          <cell r="J1194">
            <v>405.74059</v>
          </cell>
          <cell r="K1194">
            <v>451.49714900000009</v>
          </cell>
          <cell r="L1194">
            <v>38.434586359999798</v>
          </cell>
        </row>
        <row r="1197">
          <cell r="A1197" t="str">
            <v>BALANCE SHEET ADJUSTMENTS</v>
          </cell>
        </row>
        <row r="1198">
          <cell r="E1198">
            <v>197.511</v>
          </cell>
          <cell r="F1198">
            <v>274.14699999999999</v>
          </cell>
          <cell r="G1198">
            <v>178.64</v>
          </cell>
          <cell r="H1198">
            <v>267.26114699999999</v>
          </cell>
          <cell r="I1198">
            <v>557.86773900000003</v>
          </cell>
          <cell r="J1198">
            <v>700.79778199999998</v>
          </cell>
          <cell r="K1198">
            <v>949.29323599999998</v>
          </cell>
          <cell r="L1198">
            <v>1062.538241</v>
          </cell>
        </row>
        <row r="1199"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E1200" t="str">
            <v>@NA</v>
          </cell>
          <cell r="F1200" t="str">
            <v>@NA</v>
          </cell>
          <cell r="G1200" t="str">
            <v>@NA</v>
          </cell>
          <cell r="H1200" t="str">
            <v>@NA</v>
          </cell>
          <cell r="I1200" t="str">
            <v>@NA</v>
          </cell>
          <cell r="J1200" t="str">
            <v>@NA</v>
          </cell>
          <cell r="K1200" t="str">
            <v>@NA</v>
          </cell>
          <cell r="L1200" t="str">
            <v>@NA</v>
          </cell>
        </row>
        <row r="1201">
          <cell r="B1201" t="str">
            <v>&lt;REF&gt;CHA</v>
          </cell>
          <cell r="E1201">
            <v>197.511</v>
          </cell>
          <cell r="F1201">
            <v>274.14699999999999</v>
          </cell>
          <cell r="G1201">
            <v>178.64</v>
          </cell>
          <cell r="H1201">
            <v>267.26114699999999</v>
          </cell>
          <cell r="I1201">
            <v>557.86773900000003</v>
          </cell>
          <cell r="J1201">
            <v>700.79778199999998</v>
          </cell>
          <cell r="K1201">
            <v>949.29323599999998</v>
          </cell>
          <cell r="L1201">
            <v>1062.538241</v>
          </cell>
        </row>
        <row r="1202">
          <cell r="E1202">
            <v>349.98500000000001</v>
          </cell>
          <cell r="F1202">
            <v>370.803</v>
          </cell>
          <cell r="G1202">
            <v>347.78</v>
          </cell>
          <cell r="H1202">
            <v>415.96199999999999</v>
          </cell>
          <cell r="I1202">
            <v>401.55234300000001</v>
          </cell>
          <cell r="J1202">
            <v>362.56848000000002</v>
          </cell>
          <cell r="K1202">
            <v>523.48826599999995</v>
          </cell>
          <cell r="L1202">
            <v>379.49792600000001</v>
          </cell>
        </row>
        <row r="1203">
          <cell r="E1203" t="str">
            <v>@NA</v>
          </cell>
          <cell r="F1203" t="str">
            <v>@NA</v>
          </cell>
          <cell r="G1203" t="str">
            <v>@NA</v>
          </cell>
          <cell r="H1203" t="str">
            <v>@NA</v>
          </cell>
          <cell r="I1203" t="str">
            <v>@NA</v>
          </cell>
          <cell r="J1203" t="str">
            <v>@NA</v>
          </cell>
          <cell r="K1203" t="str">
            <v>@NA</v>
          </cell>
          <cell r="L1203" t="str">
            <v>@NA</v>
          </cell>
        </row>
        <row r="1204">
          <cell r="E1204" t="str">
            <v>@NA</v>
          </cell>
          <cell r="F1204" t="str">
            <v>@NA</v>
          </cell>
          <cell r="G1204" t="str">
            <v>@NA</v>
          </cell>
          <cell r="H1204" t="str">
            <v>@NA</v>
          </cell>
          <cell r="I1204" t="str">
            <v>@NA</v>
          </cell>
          <cell r="J1204" t="str">
            <v>@NA</v>
          </cell>
          <cell r="K1204" t="str">
            <v>@NA</v>
          </cell>
          <cell r="L1204" t="str">
            <v>@NA</v>
          </cell>
        </row>
        <row r="1205">
          <cell r="B1205" t="str">
            <v>&lt;REF&gt;CAPFINRECEIV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B1206" t="str">
            <v>&lt;REF&gt;RECTA</v>
          </cell>
          <cell r="E1206">
            <v>349.98500000000001</v>
          </cell>
          <cell r="F1206">
            <v>370.803</v>
          </cell>
          <cell r="G1206">
            <v>347.78</v>
          </cell>
          <cell r="H1206">
            <v>415.96199999999999</v>
          </cell>
          <cell r="I1206">
            <v>401.55234300000001</v>
          </cell>
          <cell r="J1206">
            <v>362.56848000000002</v>
          </cell>
          <cell r="K1206">
            <v>523.48826599999995</v>
          </cell>
          <cell r="L1206">
            <v>379.49792600000001</v>
          </cell>
        </row>
        <row r="1207">
          <cell r="E1207">
            <v>27.629000000000001</v>
          </cell>
          <cell r="F1207">
            <v>43.225999999999999</v>
          </cell>
          <cell r="G1207">
            <v>35.826999999999998</v>
          </cell>
          <cell r="H1207">
            <v>34.054464000000003</v>
          </cell>
          <cell r="I1207">
            <v>36.644893000000003</v>
          </cell>
          <cell r="J1207">
            <v>73.991632999999993</v>
          </cell>
          <cell r="K1207">
            <v>83.714634000000004</v>
          </cell>
          <cell r="L1207">
            <v>82.093412999999998</v>
          </cell>
        </row>
        <row r="1208">
          <cell r="E1208" t="str">
            <v>@NA</v>
          </cell>
          <cell r="F1208" t="str">
            <v>@NA</v>
          </cell>
          <cell r="G1208" t="str">
            <v>@NA</v>
          </cell>
          <cell r="H1208" t="str">
            <v>@NA</v>
          </cell>
          <cell r="I1208" t="str">
            <v>@NA</v>
          </cell>
          <cell r="J1208" t="str">
            <v>@NA</v>
          </cell>
          <cell r="K1208" t="str">
            <v>@NA</v>
          </cell>
          <cell r="L1208" t="str">
            <v>@NA</v>
          </cell>
        </row>
        <row r="1209">
          <cell r="B1209" t="str">
            <v>&lt;REF&gt;INVTA</v>
          </cell>
          <cell r="E1209">
            <v>27.629000000000001</v>
          </cell>
          <cell r="F1209">
            <v>43.225999999999999</v>
          </cell>
          <cell r="G1209">
            <v>35.826999999999998</v>
          </cell>
          <cell r="H1209">
            <v>34.054464000000003</v>
          </cell>
          <cell r="I1209">
            <v>36.644893000000003</v>
          </cell>
          <cell r="J1209">
            <v>73.991632999999993</v>
          </cell>
          <cell r="K1209">
            <v>83.714634000000004</v>
          </cell>
          <cell r="L1209">
            <v>82.093412999999998</v>
          </cell>
        </row>
        <row r="1210">
          <cell r="E1210" t="str">
            <v>@NA</v>
          </cell>
          <cell r="F1210" t="str">
            <v>@NA</v>
          </cell>
          <cell r="G1210" t="str">
            <v>@NA</v>
          </cell>
          <cell r="H1210">
            <v>-17.069999999999993</v>
          </cell>
          <cell r="I1210" t="str">
            <v>@NA</v>
          </cell>
          <cell r="J1210" t="str">
            <v>@NA</v>
          </cell>
          <cell r="K1210">
            <v>0</v>
          </cell>
          <cell r="L1210" t="str">
            <v>@NA</v>
          </cell>
        </row>
        <row r="1211">
          <cell r="B1211" t="str">
            <v>&lt;REF&gt;ACTA</v>
          </cell>
          <cell r="E1211">
            <v>575.125</v>
          </cell>
          <cell r="F1211">
            <v>688.17600000000004</v>
          </cell>
          <cell r="G1211">
            <v>562.24699999999996</v>
          </cell>
          <cell r="H1211">
            <v>700.20761100000004</v>
          </cell>
          <cell r="I1211">
            <v>996.06497500000012</v>
          </cell>
          <cell r="J1211">
            <v>1137.3578950000001</v>
          </cell>
          <cell r="K1211">
            <v>1556.4961359999998</v>
          </cell>
          <cell r="L1211">
            <v>1524.12958</v>
          </cell>
        </row>
        <row r="1212">
          <cell r="E1212">
            <v>3872.4160000000002</v>
          </cell>
          <cell r="F1212">
            <v>3972.6370000000002</v>
          </cell>
          <cell r="G1212">
            <v>3905.8229999999999</v>
          </cell>
          <cell r="H1212">
            <v>3935.0878080000002</v>
          </cell>
          <cell r="I1212">
            <v>4725.0014069999997</v>
          </cell>
          <cell r="J1212">
            <v>4951.4342839999999</v>
          </cell>
          <cell r="K1212">
            <v>5354.4499960000003</v>
          </cell>
          <cell r="L1212">
            <v>5233.2770129999999</v>
          </cell>
        </row>
        <row r="1213">
          <cell r="E1213" t="str">
            <v>@NA</v>
          </cell>
          <cell r="F1213" t="str">
            <v>@NA</v>
          </cell>
          <cell r="G1213" t="str">
            <v>@NA</v>
          </cell>
          <cell r="H1213" t="str">
            <v>@NA</v>
          </cell>
          <cell r="I1213" t="str">
            <v>@NA</v>
          </cell>
          <cell r="J1213" t="str">
            <v>@NA</v>
          </cell>
          <cell r="K1213" t="str">
            <v>@NA</v>
          </cell>
          <cell r="L1213" t="str">
            <v>@NA</v>
          </cell>
        </row>
        <row r="1214"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E1215" t="str">
            <v>@NA</v>
          </cell>
          <cell r="F1215" t="str">
            <v>@NA</v>
          </cell>
          <cell r="G1215" t="str">
            <v>@NA</v>
          </cell>
          <cell r="H1215" t="str">
            <v>@NA</v>
          </cell>
          <cell r="I1215" t="str">
            <v>@NA</v>
          </cell>
          <cell r="J1215" t="str">
            <v>@NA</v>
          </cell>
          <cell r="K1215" t="str">
            <v>@NA</v>
          </cell>
          <cell r="L1215" t="str">
            <v>@NA</v>
          </cell>
        </row>
        <row r="1216">
          <cell r="E1216" t="str">
            <v>@NA</v>
          </cell>
          <cell r="F1216" t="str">
            <v>@NA</v>
          </cell>
          <cell r="G1216" t="str">
            <v>@NA</v>
          </cell>
          <cell r="H1216" t="str">
            <v>@NA</v>
          </cell>
          <cell r="I1216" t="str">
            <v>@NA</v>
          </cell>
          <cell r="J1216" t="str">
            <v>@NA</v>
          </cell>
          <cell r="K1216" t="str">
            <v>@NA</v>
          </cell>
          <cell r="L1216" t="str">
            <v>@NA</v>
          </cell>
        </row>
        <row r="1217"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E1218" t="str">
            <v>@NA</v>
          </cell>
          <cell r="F1218" t="str">
            <v>@NA</v>
          </cell>
          <cell r="G1218" t="str">
            <v>@NA</v>
          </cell>
          <cell r="H1218" t="str">
            <v>@NA</v>
          </cell>
          <cell r="I1218" t="str">
            <v>@NA</v>
          </cell>
          <cell r="J1218" t="str">
            <v>@NA</v>
          </cell>
          <cell r="K1218" t="str">
            <v>@NA</v>
          </cell>
          <cell r="L1218" t="str">
            <v>@NA</v>
          </cell>
        </row>
        <row r="1219">
          <cell r="E1219" t="str">
            <v>@NA</v>
          </cell>
          <cell r="F1219" t="str">
            <v>@NA</v>
          </cell>
          <cell r="G1219" t="str">
            <v>@NA</v>
          </cell>
          <cell r="H1219" t="str">
            <v>@NA</v>
          </cell>
          <cell r="I1219" t="str">
            <v>@NA</v>
          </cell>
          <cell r="J1219" t="str">
            <v>@NA</v>
          </cell>
          <cell r="K1219" t="str">
            <v>@NA</v>
          </cell>
          <cell r="L1219" t="str">
            <v>@NA</v>
          </cell>
        </row>
        <row r="1220">
          <cell r="E1220" t="str">
            <v>@NA</v>
          </cell>
          <cell r="F1220" t="str">
            <v>@NA</v>
          </cell>
          <cell r="G1220" t="str">
            <v>@NA</v>
          </cell>
          <cell r="H1220" t="str">
            <v>@NA</v>
          </cell>
          <cell r="I1220" t="str">
            <v>@NA</v>
          </cell>
          <cell r="J1220" t="str">
            <v>@NA</v>
          </cell>
          <cell r="K1220" t="str">
            <v>@NA</v>
          </cell>
          <cell r="L1220" t="str">
            <v>@NA</v>
          </cell>
        </row>
        <row r="1221">
          <cell r="B1221" t="str">
            <v>&lt;REF&gt;ATA</v>
          </cell>
          <cell r="E1221">
            <v>3872.4160000000002</v>
          </cell>
          <cell r="F1221">
            <v>3972.6370000000002</v>
          </cell>
          <cell r="G1221">
            <v>3905.8229999999999</v>
          </cell>
          <cell r="H1221">
            <v>3935.0878080000002</v>
          </cell>
          <cell r="I1221">
            <v>4725.0014069999997</v>
          </cell>
          <cell r="J1221">
            <v>4951.4342839999999</v>
          </cell>
          <cell r="K1221">
            <v>5354.4499960000003</v>
          </cell>
          <cell r="L1221">
            <v>5233.2770129999999</v>
          </cell>
        </row>
        <row r="1223">
          <cell r="E1223">
            <v>38.771000000000001</v>
          </cell>
          <cell r="F1223">
            <v>50.198</v>
          </cell>
          <cell r="G1223">
            <v>24</v>
          </cell>
          <cell r="H1223">
            <v>24</v>
          </cell>
          <cell r="I1223">
            <v>24</v>
          </cell>
          <cell r="J1223">
            <v>0</v>
          </cell>
          <cell r="K1223" t="str">
            <v>@NA</v>
          </cell>
          <cell r="L1223" t="str">
            <v>@NA</v>
          </cell>
        </row>
        <row r="1224">
          <cell r="E1224">
            <v>78.709999999999994</v>
          </cell>
          <cell r="F1224">
            <v>72</v>
          </cell>
          <cell r="G1224">
            <v>48</v>
          </cell>
          <cell r="H1224">
            <v>24</v>
          </cell>
          <cell r="I1224">
            <v>0</v>
          </cell>
          <cell r="J1224">
            <v>0</v>
          </cell>
          <cell r="K1224" t="str">
            <v>@NA</v>
          </cell>
          <cell r="L1224">
            <v>69.895499999999998</v>
          </cell>
        </row>
        <row r="1225">
          <cell r="B1225" t="str">
            <v>&lt;REF&gt;TDREP</v>
          </cell>
          <cell r="E1225">
            <v>117.48099999999999</v>
          </cell>
          <cell r="F1225">
            <v>122.19800000000001</v>
          </cell>
          <cell r="G1225">
            <v>72</v>
          </cell>
          <cell r="H1225">
            <v>48</v>
          </cell>
          <cell r="I1225">
            <v>24</v>
          </cell>
          <cell r="J1225">
            <v>0</v>
          </cell>
          <cell r="K1225">
            <v>0</v>
          </cell>
          <cell r="L1225">
            <v>69.895499999999998</v>
          </cell>
        </row>
        <row r="1226">
          <cell r="E1226" t="str">
            <v>@NA</v>
          </cell>
          <cell r="F1226" t="str">
            <v>@NA</v>
          </cell>
          <cell r="G1226" t="str">
            <v>@NA</v>
          </cell>
          <cell r="H1226" t="str">
            <v>@NA</v>
          </cell>
          <cell r="I1226" t="str">
            <v>@NA</v>
          </cell>
          <cell r="J1226" t="str">
            <v>@NA</v>
          </cell>
          <cell r="K1226" t="str">
            <v>@NA</v>
          </cell>
          <cell r="L1226" t="str">
            <v>@NA</v>
          </cell>
        </row>
        <row r="1227"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E1229" t="str">
            <v>@NA</v>
          </cell>
          <cell r="F1229" t="str">
            <v>@NA</v>
          </cell>
          <cell r="G1229" t="str">
            <v>@NA</v>
          </cell>
          <cell r="H1229" t="str">
            <v>@NA</v>
          </cell>
          <cell r="I1229" t="str">
            <v>@NA</v>
          </cell>
          <cell r="J1229" t="str">
            <v>@NA</v>
          </cell>
          <cell r="K1229" t="str">
            <v>@NA</v>
          </cell>
          <cell r="L1229" t="str">
            <v>@NA</v>
          </cell>
        </row>
        <row r="1230">
          <cell r="E1230" t="str">
            <v>@NA</v>
          </cell>
          <cell r="F1230" t="str">
            <v>@NA</v>
          </cell>
          <cell r="G1230" t="str">
            <v>@NA</v>
          </cell>
          <cell r="H1230" t="str">
            <v>@NA</v>
          </cell>
          <cell r="I1230" t="str">
            <v>@NA</v>
          </cell>
          <cell r="J1230" t="str">
            <v>@NA</v>
          </cell>
          <cell r="K1230" t="str">
            <v>@NA</v>
          </cell>
          <cell r="L1230" t="str">
            <v>@NA</v>
          </cell>
        </row>
        <row r="1231"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-1062.538241</v>
          </cell>
        </row>
        <row r="1232"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E1234" t="str">
            <v>@NA</v>
          </cell>
          <cell r="F1234" t="str">
            <v>@NA</v>
          </cell>
          <cell r="G1234" t="str">
            <v>@NA</v>
          </cell>
          <cell r="H1234" t="str">
            <v>@NA</v>
          </cell>
          <cell r="I1234" t="str">
            <v>@NA</v>
          </cell>
          <cell r="J1234" t="str">
            <v>@NA</v>
          </cell>
          <cell r="K1234" t="str">
            <v>@NA</v>
          </cell>
          <cell r="L1234" t="str">
            <v>@NA</v>
          </cell>
        </row>
        <row r="1235"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E1236" t="str">
            <v>@NA</v>
          </cell>
          <cell r="F1236" t="str">
            <v>@NA</v>
          </cell>
          <cell r="G1236" t="str">
            <v>@NA</v>
          </cell>
          <cell r="H1236" t="str">
            <v>@NA</v>
          </cell>
          <cell r="I1236" t="str">
            <v>@NA</v>
          </cell>
          <cell r="J1236" t="str">
            <v>@NA</v>
          </cell>
          <cell r="K1236" t="str">
            <v>@NA</v>
          </cell>
          <cell r="L1236" t="str">
            <v>@NA</v>
          </cell>
        </row>
        <row r="1237"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E1240">
            <v>21.417000000000002</v>
          </cell>
          <cell r="F1240">
            <v>24.307000000000002</v>
          </cell>
          <cell r="G1240">
            <v>52.343000000000004</v>
          </cell>
          <cell r="H1240">
            <v>53.765000000000001</v>
          </cell>
          <cell r="I1240">
            <v>95.032600000000002</v>
          </cell>
          <cell r="J1240">
            <v>90.203000000000003</v>
          </cell>
          <cell r="K1240">
            <v>95.664173000000005</v>
          </cell>
          <cell r="L1240">
            <v>83.548639000000009</v>
          </cell>
        </row>
        <row r="1241">
          <cell r="E1241" t="str">
            <v>@NA</v>
          </cell>
          <cell r="F1241" t="str">
            <v>@NA</v>
          </cell>
          <cell r="G1241" t="str">
            <v>@NA</v>
          </cell>
          <cell r="H1241" t="str">
            <v>@NA</v>
          </cell>
          <cell r="I1241" t="str">
            <v>@NA</v>
          </cell>
          <cell r="J1241" t="str">
            <v>@NA</v>
          </cell>
          <cell r="K1241" t="str">
            <v>@NA</v>
          </cell>
          <cell r="L1241" t="str">
            <v>@NA</v>
          </cell>
        </row>
        <row r="1242">
          <cell r="E1242" t="str">
            <v>@NA</v>
          </cell>
          <cell r="F1242" t="str">
            <v>@NA</v>
          </cell>
          <cell r="G1242" t="str">
            <v>@NA</v>
          </cell>
          <cell r="H1242" t="str">
            <v>@NA</v>
          </cell>
          <cell r="I1242" t="str">
            <v>@NA</v>
          </cell>
          <cell r="J1242" t="str">
            <v>@NA</v>
          </cell>
          <cell r="K1242" t="str">
            <v>@NA</v>
          </cell>
          <cell r="L1242" t="str">
            <v>@NA</v>
          </cell>
        </row>
        <row r="1243">
          <cell r="E1243" t="str">
            <v>@NA</v>
          </cell>
          <cell r="F1243" t="str">
            <v>@NA</v>
          </cell>
          <cell r="G1243" t="str">
            <v>@NA</v>
          </cell>
          <cell r="H1243" t="str">
            <v>@NA</v>
          </cell>
          <cell r="I1243" t="str">
            <v>@NA</v>
          </cell>
          <cell r="J1243" t="str">
            <v>@NA</v>
          </cell>
          <cell r="K1243" t="str">
            <v>@NA</v>
          </cell>
          <cell r="L1243" t="str">
            <v>@NA</v>
          </cell>
        </row>
        <row r="1244">
          <cell r="E1244" t="str">
            <v>@NA</v>
          </cell>
          <cell r="F1244" t="str">
            <v>@NA</v>
          </cell>
          <cell r="G1244" t="str">
            <v>@NA</v>
          </cell>
          <cell r="H1244" t="str">
            <v>@NA</v>
          </cell>
          <cell r="I1244" t="str">
            <v>@NA</v>
          </cell>
          <cell r="J1244" t="str">
            <v>@NA</v>
          </cell>
          <cell r="K1244" t="str">
            <v>@NA</v>
          </cell>
          <cell r="L1244" t="str">
            <v>@NA</v>
          </cell>
        </row>
        <row r="1245">
          <cell r="E1245" t="str">
            <v>@NA</v>
          </cell>
          <cell r="F1245" t="str">
            <v>@NA</v>
          </cell>
          <cell r="G1245" t="str">
            <v>@NA</v>
          </cell>
          <cell r="H1245" t="str">
            <v>@NA</v>
          </cell>
          <cell r="I1245" t="str">
            <v>@NA</v>
          </cell>
          <cell r="J1245" t="str">
            <v>@NA</v>
          </cell>
          <cell r="K1245" t="str">
            <v>@NA</v>
          </cell>
          <cell r="L1245" t="str">
            <v>@NA</v>
          </cell>
        </row>
        <row r="1246">
          <cell r="E1246" t="str">
            <v>@NA</v>
          </cell>
          <cell r="F1246" t="str">
            <v>@NA</v>
          </cell>
          <cell r="G1246" t="str">
            <v>@NA</v>
          </cell>
          <cell r="H1246" t="str">
            <v>@NA</v>
          </cell>
          <cell r="I1246" t="str">
            <v>@NA</v>
          </cell>
          <cell r="J1246" t="str">
            <v>@NA</v>
          </cell>
          <cell r="K1246" t="str">
            <v>@NA</v>
          </cell>
          <cell r="L1246" t="str">
            <v>@NA</v>
          </cell>
        </row>
        <row r="1247">
          <cell r="E1247" t="str">
            <v>@NA</v>
          </cell>
          <cell r="F1247" t="str">
            <v>@NA</v>
          </cell>
          <cell r="G1247" t="str">
            <v>@NA</v>
          </cell>
          <cell r="H1247" t="str">
            <v>@NA</v>
          </cell>
          <cell r="I1247" t="str">
            <v>@NA</v>
          </cell>
          <cell r="J1247" t="str">
            <v>@NA</v>
          </cell>
          <cell r="K1247" t="str">
            <v>@NA</v>
          </cell>
          <cell r="L1247" t="str">
            <v>@NA</v>
          </cell>
        </row>
        <row r="1248">
          <cell r="E1248" t="str">
            <v>@NA</v>
          </cell>
          <cell r="F1248" t="str">
            <v>@NA</v>
          </cell>
          <cell r="G1248" t="str">
            <v>@NA</v>
          </cell>
          <cell r="H1248" t="str">
            <v>@NA</v>
          </cell>
          <cell r="I1248" t="str">
            <v>@NA</v>
          </cell>
          <cell r="J1248" t="str">
            <v>@NA</v>
          </cell>
          <cell r="K1248" t="str">
            <v>@NA</v>
          </cell>
          <cell r="L1248" t="str">
            <v>@NA</v>
          </cell>
        </row>
        <row r="1249">
          <cell r="E1249" t="str">
            <v>@NA</v>
          </cell>
          <cell r="F1249" t="str">
            <v>@NA</v>
          </cell>
          <cell r="G1249" t="str">
            <v>@NA</v>
          </cell>
          <cell r="H1249" t="str">
            <v>@NA</v>
          </cell>
          <cell r="I1249" t="str">
            <v>@NA</v>
          </cell>
          <cell r="J1249" t="str">
            <v>@NA</v>
          </cell>
          <cell r="K1249" t="str">
            <v>@NA</v>
          </cell>
          <cell r="L1249" t="str">
            <v>@NA</v>
          </cell>
        </row>
        <row r="1250">
          <cell r="E1250" t="str">
            <v>@NA</v>
          </cell>
          <cell r="F1250" t="str">
            <v>@NA</v>
          </cell>
          <cell r="G1250" t="str">
            <v>@NA</v>
          </cell>
          <cell r="H1250" t="str">
            <v>@NA</v>
          </cell>
          <cell r="I1250" t="str">
            <v>@NA</v>
          </cell>
          <cell r="J1250" t="str">
            <v>@NA</v>
          </cell>
          <cell r="K1250" t="str">
            <v>@NA</v>
          </cell>
          <cell r="L1250" t="str">
            <v>@NA</v>
          </cell>
        </row>
        <row r="1251">
          <cell r="E1251" t="str">
            <v>@NA</v>
          </cell>
          <cell r="F1251" t="str">
            <v>@NA</v>
          </cell>
          <cell r="G1251" t="str">
            <v>@NA</v>
          </cell>
          <cell r="H1251" t="str">
            <v>@NA</v>
          </cell>
          <cell r="I1251" t="str">
            <v>@NA</v>
          </cell>
          <cell r="J1251" t="str">
            <v>@NA</v>
          </cell>
          <cell r="K1251" t="str">
            <v>@NA</v>
          </cell>
          <cell r="L1251" t="str">
            <v>@NA</v>
          </cell>
        </row>
        <row r="1252">
          <cell r="E1252" t="str">
            <v>@NA</v>
          </cell>
          <cell r="F1252" t="str">
            <v>@NA</v>
          </cell>
          <cell r="G1252" t="str">
            <v>@NA</v>
          </cell>
          <cell r="H1252" t="str">
            <v>@NA</v>
          </cell>
          <cell r="I1252" t="str">
            <v>@NA</v>
          </cell>
          <cell r="J1252" t="str">
            <v>@NA</v>
          </cell>
          <cell r="K1252" t="str">
            <v>@NA</v>
          </cell>
          <cell r="L1252" t="str">
            <v>@NA</v>
          </cell>
        </row>
        <row r="1253">
          <cell r="E1253" t="str">
            <v>@NA</v>
          </cell>
          <cell r="F1253" t="str">
            <v>@NA</v>
          </cell>
          <cell r="G1253" t="str">
            <v>@NA</v>
          </cell>
          <cell r="H1253" t="str">
            <v>@NA</v>
          </cell>
          <cell r="I1253" t="str">
            <v>@NA</v>
          </cell>
          <cell r="J1253" t="str">
            <v>@NA</v>
          </cell>
          <cell r="K1253" t="str">
            <v>@NA</v>
          </cell>
          <cell r="L1253" t="str">
            <v>@NA</v>
          </cell>
        </row>
        <row r="1254">
          <cell r="E1254" t="str">
            <v>@NA</v>
          </cell>
          <cell r="F1254" t="str">
            <v>@NA</v>
          </cell>
          <cell r="G1254" t="str">
            <v>@NA</v>
          </cell>
          <cell r="H1254" t="str">
            <v>@NA</v>
          </cell>
          <cell r="I1254" t="str">
            <v>@NA</v>
          </cell>
          <cell r="J1254" t="str">
            <v>@NA</v>
          </cell>
          <cell r="K1254" t="str">
            <v>@NA</v>
          </cell>
          <cell r="L1254" t="str">
            <v>@NA</v>
          </cell>
        </row>
        <row r="1255">
          <cell r="E1255" t="str">
            <v>@NA</v>
          </cell>
          <cell r="F1255" t="str">
            <v>@NA</v>
          </cell>
          <cell r="G1255" t="str">
            <v>@NA</v>
          </cell>
          <cell r="H1255" t="str">
            <v>@NA</v>
          </cell>
          <cell r="I1255" t="str">
            <v>@NA</v>
          </cell>
          <cell r="J1255" t="str">
            <v>@NA</v>
          </cell>
          <cell r="K1255" t="str">
            <v>@NA</v>
          </cell>
          <cell r="L1255" t="str">
            <v>@NA</v>
          </cell>
        </row>
        <row r="1256">
          <cell r="E1256" t="str">
            <v>@NA</v>
          </cell>
          <cell r="F1256" t="str">
            <v>@NA</v>
          </cell>
          <cell r="G1256" t="str">
            <v>@NA</v>
          </cell>
          <cell r="H1256" t="str">
            <v>@NA</v>
          </cell>
          <cell r="I1256" t="str">
            <v>@NA</v>
          </cell>
          <cell r="J1256" t="str">
            <v>@NA</v>
          </cell>
          <cell r="K1256" t="str">
            <v>@NA</v>
          </cell>
          <cell r="L1256" t="str">
            <v>@NA</v>
          </cell>
        </row>
        <row r="1257">
          <cell r="E1257" t="str">
            <v>@NA</v>
          </cell>
          <cell r="F1257" t="str">
            <v>@NA</v>
          </cell>
          <cell r="G1257" t="str">
            <v>@NA</v>
          </cell>
          <cell r="H1257" t="str">
            <v>@NA</v>
          </cell>
          <cell r="I1257" t="str">
            <v>@NA</v>
          </cell>
          <cell r="J1257" t="str">
            <v>@NA</v>
          </cell>
          <cell r="K1257" t="str">
            <v>@NA</v>
          </cell>
          <cell r="L1257" t="str">
            <v>@NA</v>
          </cell>
        </row>
        <row r="1258">
          <cell r="E1258" t="str">
            <v>@NA</v>
          </cell>
          <cell r="F1258" t="str">
            <v>@NA</v>
          </cell>
          <cell r="G1258" t="str">
            <v>@NA</v>
          </cell>
          <cell r="H1258" t="str">
            <v>@NA</v>
          </cell>
          <cell r="I1258" t="str">
            <v>@NA</v>
          </cell>
          <cell r="J1258" t="str">
            <v>@NA</v>
          </cell>
          <cell r="K1258" t="str">
            <v>@NA</v>
          </cell>
          <cell r="L1258" t="str">
            <v>@NA</v>
          </cell>
        </row>
        <row r="1259">
          <cell r="E1259" t="str">
            <v>@NA</v>
          </cell>
          <cell r="F1259" t="str">
            <v>@NA</v>
          </cell>
          <cell r="G1259" t="str">
            <v>@NA</v>
          </cell>
          <cell r="H1259" t="str">
            <v>@NA</v>
          </cell>
          <cell r="I1259" t="str">
            <v>@NA</v>
          </cell>
          <cell r="J1259" t="str">
            <v>@NA</v>
          </cell>
          <cell r="K1259" t="str">
            <v>@NA</v>
          </cell>
          <cell r="L1259" t="str">
            <v>@NA</v>
          </cell>
        </row>
        <row r="1260">
          <cell r="E1260" t="str">
            <v>@NA</v>
          </cell>
          <cell r="F1260" t="str">
            <v>@NA</v>
          </cell>
          <cell r="G1260" t="str">
            <v>@NA</v>
          </cell>
          <cell r="H1260" t="str">
            <v>@NA</v>
          </cell>
          <cell r="I1260" t="str">
            <v>@NA</v>
          </cell>
          <cell r="J1260" t="str">
            <v>@NA</v>
          </cell>
          <cell r="K1260" t="str">
            <v>@NA</v>
          </cell>
          <cell r="L1260" t="str">
            <v>@NA</v>
          </cell>
        </row>
        <row r="1261">
          <cell r="E1261" t="str">
            <v>@NA</v>
          </cell>
          <cell r="F1261" t="str">
            <v>@NA</v>
          </cell>
          <cell r="G1261" t="str">
            <v>@NA</v>
          </cell>
          <cell r="H1261" t="str">
            <v>@NA</v>
          </cell>
          <cell r="I1261" t="str">
            <v>@NA</v>
          </cell>
          <cell r="J1261" t="str">
            <v>@NA</v>
          </cell>
          <cell r="K1261" t="str">
            <v>@NA</v>
          </cell>
          <cell r="L1261" t="str">
            <v>@NA</v>
          </cell>
        </row>
        <row r="1262">
          <cell r="E1262" t="str">
            <v>@NA</v>
          </cell>
          <cell r="F1262" t="str">
            <v>@NA</v>
          </cell>
          <cell r="G1262" t="str">
            <v>@NA</v>
          </cell>
          <cell r="H1262" t="str">
            <v>@NA</v>
          </cell>
          <cell r="I1262" t="str">
            <v>@NA</v>
          </cell>
          <cell r="J1262" t="str">
            <v>@NA</v>
          </cell>
          <cell r="K1262" t="str">
            <v>@NA</v>
          </cell>
          <cell r="L1262" t="str">
            <v>@NA</v>
          </cell>
        </row>
        <row r="1263">
          <cell r="B1263" t="str">
            <v>&lt;REF&gt;TDA</v>
          </cell>
          <cell r="E1263">
            <v>138.898</v>
          </cell>
          <cell r="F1263">
            <v>146.505</v>
          </cell>
          <cell r="G1263">
            <v>124.343</v>
          </cell>
          <cell r="H1263">
            <v>101.765</v>
          </cell>
          <cell r="I1263">
            <v>119.0326</v>
          </cell>
          <cell r="J1263">
            <v>90.203000000000003</v>
          </cell>
          <cell r="K1263">
            <v>95.664173000000005</v>
          </cell>
          <cell r="L1263">
            <v>0</v>
          </cell>
        </row>
        <row r="1264">
          <cell r="E1264" t="str">
            <v>@NA</v>
          </cell>
          <cell r="F1264" t="str">
            <v>@NA</v>
          </cell>
          <cell r="G1264" t="str">
            <v>@NA</v>
          </cell>
          <cell r="H1264" t="str">
            <v>@NA</v>
          </cell>
          <cell r="I1264" t="str">
            <v>@NA</v>
          </cell>
          <cell r="J1264" t="str">
            <v>@NA</v>
          </cell>
          <cell r="K1264" t="str">
            <v>@NA</v>
          </cell>
          <cell r="L1264" t="str">
            <v>@NA</v>
          </cell>
        </row>
        <row r="1265"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E1266" t="str">
            <v>@NA</v>
          </cell>
          <cell r="F1266" t="str">
            <v>@NA</v>
          </cell>
          <cell r="G1266" t="str">
            <v>@NA</v>
          </cell>
          <cell r="H1266" t="str">
            <v>@NA</v>
          </cell>
          <cell r="I1266" t="str">
            <v>@NA</v>
          </cell>
          <cell r="J1266" t="str">
            <v>@NA</v>
          </cell>
          <cell r="K1266" t="str">
            <v>@NA</v>
          </cell>
          <cell r="L1266" t="str">
            <v>@NA</v>
          </cell>
        </row>
        <row r="1267"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B1269" t="str">
            <v>&lt;REF&gt;PSTKA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E1270">
            <v>2960.19</v>
          </cell>
          <cell r="F1270">
            <v>3008.66</v>
          </cell>
          <cell r="G1270">
            <v>2987.57</v>
          </cell>
          <cell r="H1270">
            <v>3072.6332929999999</v>
          </cell>
          <cell r="I1270">
            <v>3326.9674260000002</v>
          </cell>
          <cell r="J1270">
            <v>3569.2379719999999</v>
          </cell>
          <cell r="K1270">
            <v>3837.7014349999999</v>
          </cell>
          <cell r="L1270">
            <v>3721.0471339999999</v>
          </cell>
        </row>
        <row r="1271"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</row>
        <row r="1272">
          <cell r="E1272" t="str">
            <v>@NA</v>
          </cell>
          <cell r="F1272" t="str">
            <v>@NA</v>
          </cell>
          <cell r="G1272" t="str">
            <v>@NA</v>
          </cell>
          <cell r="H1272" t="str">
            <v>@NA</v>
          </cell>
          <cell r="I1272" t="str">
            <v>@NA</v>
          </cell>
          <cell r="J1272" t="str">
            <v>@NA</v>
          </cell>
          <cell r="K1272" t="str">
            <v>@NA</v>
          </cell>
          <cell r="L1272" t="str">
            <v>@NA</v>
          </cell>
        </row>
        <row r="1273">
          <cell r="E1273">
            <v>-21.42</v>
          </cell>
          <cell r="F1273">
            <v>-24.307079999999999</v>
          </cell>
          <cell r="G1273">
            <v>-52.342919999999999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E1274" t="str">
            <v>@NA</v>
          </cell>
          <cell r="F1274" t="str">
            <v>@NA</v>
          </cell>
          <cell r="G1274" t="str">
            <v>@NA</v>
          </cell>
          <cell r="H1274" t="str">
            <v>@NA</v>
          </cell>
          <cell r="I1274" t="str">
            <v>@NA</v>
          </cell>
          <cell r="J1274" t="str">
            <v>@NA</v>
          </cell>
          <cell r="K1274" t="str">
            <v>@NA</v>
          </cell>
          <cell r="L1274" t="str">
            <v>@NA</v>
          </cell>
        </row>
        <row r="1275">
          <cell r="E1275" t="str">
            <v>@NA</v>
          </cell>
          <cell r="F1275" t="str">
            <v>@NA</v>
          </cell>
          <cell r="G1275" t="str">
            <v>@NA</v>
          </cell>
          <cell r="H1275" t="str">
            <v>@NA</v>
          </cell>
          <cell r="I1275" t="str">
            <v>@NA</v>
          </cell>
          <cell r="J1275" t="str">
            <v>@NA</v>
          </cell>
          <cell r="K1275" t="str">
            <v>@NA</v>
          </cell>
          <cell r="L1275" t="str">
            <v>@NA</v>
          </cell>
        </row>
        <row r="1276">
          <cell r="E1276" t="str">
            <v>@NA</v>
          </cell>
          <cell r="F1276" t="str">
            <v>@NA</v>
          </cell>
          <cell r="G1276" t="str">
            <v>@NA</v>
          </cell>
          <cell r="H1276" t="str">
            <v>@NA</v>
          </cell>
          <cell r="I1276" t="str">
            <v>@NA</v>
          </cell>
          <cell r="J1276" t="str">
            <v>@NA</v>
          </cell>
          <cell r="K1276" t="str">
            <v>@NA</v>
          </cell>
          <cell r="L1276" t="str">
            <v>@NA</v>
          </cell>
        </row>
        <row r="1277">
          <cell r="E1277" t="str">
            <v>@NA</v>
          </cell>
          <cell r="F1277" t="str">
            <v>@NA</v>
          </cell>
          <cell r="G1277" t="str">
            <v>@NA</v>
          </cell>
          <cell r="H1277" t="str">
            <v>@NA</v>
          </cell>
          <cell r="I1277" t="str">
            <v>@NA</v>
          </cell>
          <cell r="J1277" t="str">
            <v>@NA</v>
          </cell>
          <cell r="K1277" t="str">
            <v>@NA</v>
          </cell>
          <cell r="L1277" t="str">
            <v>@NA</v>
          </cell>
        </row>
        <row r="1278">
          <cell r="B1278" t="str">
            <v>&lt;REF&gt;COMEQA</v>
          </cell>
          <cell r="E1278">
            <v>2938.77</v>
          </cell>
          <cell r="F1278">
            <v>2984.3529199999998</v>
          </cell>
          <cell r="G1278">
            <v>2935.2270800000001</v>
          </cell>
          <cell r="H1278">
            <v>3072.6332929999999</v>
          </cell>
          <cell r="I1278">
            <v>3326.9674260000002</v>
          </cell>
          <cell r="J1278">
            <v>3569.2379719999999</v>
          </cell>
          <cell r="K1278">
            <v>3837.7014349999999</v>
          </cell>
          <cell r="L1278">
            <v>3721.0471339999999</v>
          </cell>
        </row>
        <row r="1280">
          <cell r="A1280" t="str">
            <v>CAPITAL</v>
          </cell>
        </row>
        <row r="1281">
          <cell r="E1281" t="str">
            <v>@NA</v>
          </cell>
          <cell r="F1281" t="str">
            <v>@NA</v>
          </cell>
          <cell r="G1281" t="str">
            <v>@NA</v>
          </cell>
          <cell r="H1281" t="str">
            <v>@NA</v>
          </cell>
          <cell r="I1281" t="str">
            <v>@NA</v>
          </cell>
          <cell r="J1281" t="str">
            <v>@NA</v>
          </cell>
          <cell r="K1281" t="str">
            <v>@NA</v>
          </cell>
          <cell r="L1281" t="str">
            <v>@NA</v>
          </cell>
        </row>
        <row r="1282">
          <cell r="E1282" t="str">
            <v>@NA</v>
          </cell>
          <cell r="F1282" t="str">
            <v>@NA</v>
          </cell>
          <cell r="G1282" t="str">
            <v>@NA</v>
          </cell>
          <cell r="H1282" t="str">
            <v>@NA</v>
          </cell>
          <cell r="I1282" t="str">
            <v>@NA</v>
          </cell>
          <cell r="J1282" t="str">
            <v>@NA</v>
          </cell>
          <cell r="K1282" t="str">
            <v>@NA</v>
          </cell>
          <cell r="L1282" t="str">
            <v>@NA</v>
          </cell>
        </row>
        <row r="1283">
          <cell r="E1283">
            <v>2960.19</v>
          </cell>
          <cell r="F1283">
            <v>3008.66</v>
          </cell>
          <cell r="G1283">
            <v>2987.57</v>
          </cell>
          <cell r="H1283">
            <v>3072.6332929999999</v>
          </cell>
          <cell r="I1283">
            <v>3326.9674260000002</v>
          </cell>
          <cell r="J1283">
            <v>3569.2379719999999</v>
          </cell>
          <cell r="K1283">
            <v>3837.7014349999999</v>
          </cell>
          <cell r="L1283">
            <v>3721.0471339999999</v>
          </cell>
        </row>
        <row r="1284">
          <cell r="B1284" t="str">
            <v>&lt;REF&gt;EQUITYREP</v>
          </cell>
          <cell r="E1284">
            <v>2960.19</v>
          </cell>
          <cell r="F1284">
            <v>3008.66</v>
          </cell>
          <cell r="G1284">
            <v>2987.57</v>
          </cell>
          <cell r="H1284">
            <v>3072.6332929999999</v>
          </cell>
          <cell r="I1284">
            <v>3326.9674260000002</v>
          </cell>
          <cell r="J1284">
            <v>3569.2379719999999</v>
          </cell>
          <cell r="K1284">
            <v>3837.7014349999999</v>
          </cell>
          <cell r="L1284">
            <v>3721.0471339999999</v>
          </cell>
        </row>
        <row r="1285">
          <cell r="E1285">
            <v>117.48099999999999</v>
          </cell>
          <cell r="F1285">
            <v>122.19800000000001</v>
          </cell>
          <cell r="G1285">
            <v>72</v>
          </cell>
          <cell r="H1285">
            <v>48</v>
          </cell>
          <cell r="I1285">
            <v>24</v>
          </cell>
          <cell r="J1285">
            <v>0</v>
          </cell>
          <cell r="K1285">
            <v>0</v>
          </cell>
          <cell r="L1285">
            <v>69.895499999999998</v>
          </cell>
        </row>
        <row r="1286">
          <cell r="E1286">
            <v>3077.6710000000003</v>
          </cell>
          <cell r="F1286">
            <v>3130.8579999999997</v>
          </cell>
          <cell r="G1286">
            <v>3059.57</v>
          </cell>
          <cell r="H1286">
            <v>3120.6332929999999</v>
          </cell>
          <cell r="I1286">
            <v>3350.9674260000002</v>
          </cell>
          <cell r="J1286">
            <v>3569.2379719999999</v>
          </cell>
          <cell r="K1286">
            <v>3837.7014349999999</v>
          </cell>
          <cell r="L1286">
            <v>3790.942634</v>
          </cell>
        </row>
        <row r="1287">
          <cell r="E1287">
            <v>148.32599999999999</v>
          </cell>
          <cell r="F1287">
            <v>140.16499999999999</v>
          </cell>
          <cell r="G1287">
            <v>90.372</v>
          </cell>
          <cell r="H1287">
            <v>85.768551000000002</v>
          </cell>
          <cell r="I1287">
            <v>73.687760999999995</v>
          </cell>
          <cell r="J1287">
            <v>71.337401999999997</v>
          </cell>
          <cell r="K1287">
            <v>65.668154999999999</v>
          </cell>
          <cell r="L1287">
            <v>63.346964</v>
          </cell>
        </row>
        <row r="1288">
          <cell r="E1288">
            <v>3225.9970000000003</v>
          </cell>
          <cell r="F1288">
            <v>3271.0229999999997</v>
          </cell>
          <cell r="G1288">
            <v>3149.942</v>
          </cell>
          <cell r="H1288">
            <v>3206.401844</v>
          </cell>
          <cell r="I1288">
            <v>3424.6551870000003</v>
          </cell>
          <cell r="J1288">
            <v>3640.575374</v>
          </cell>
          <cell r="K1288">
            <v>3903.3695899999998</v>
          </cell>
          <cell r="L1288">
            <v>3854.2895979999998</v>
          </cell>
        </row>
        <row r="1289">
          <cell r="B1289" t="str">
            <v>&lt;REF&gt;AVGCAPREP</v>
          </cell>
          <cell r="E1289">
            <v>3225.9970000000003</v>
          </cell>
          <cell r="F1289">
            <v>3248.51</v>
          </cell>
          <cell r="G1289">
            <v>3210.4825000000001</v>
          </cell>
          <cell r="H1289">
            <v>3178.171922</v>
          </cell>
          <cell r="I1289">
            <v>3315.5285155000001</v>
          </cell>
          <cell r="J1289">
            <v>3532.6152805000002</v>
          </cell>
          <cell r="K1289">
            <v>3771.9724820000001</v>
          </cell>
          <cell r="L1289">
            <v>3878.8295939999998</v>
          </cell>
        </row>
        <row r="1290">
          <cell r="E1290">
            <v>2960.19</v>
          </cell>
          <cell r="F1290">
            <v>3008.66</v>
          </cell>
          <cell r="G1290">
            <v>2987.57</v>
          </cell>
          <cell r="H1290">
            <v>3072.6332929999999</v>
          </cell>
          <cell r="I1290">
            <v>3326.9674260000002</v>
          </cell>
          <cell r="J1290">
            <v>3569.2379719999999</v>
          </cell>
          <cell r="K1290">
            <v>3837.7014349999999</v>
          </cell>
          <cell r="L1290">
            <v>3721.0471339999999</v>
          </cell>
        </row>
        <row r="1291">
          <cell r="E1291">
            <v>-2503.433</v>
          </cell>
          <cell r="F1291">
            <v>-2523.6839999999997</v>
          </cell>
          <cell r="G1291">
            <v>-2601.1459999999997</v>
          </cell>
          <cell r="H1291">
            <v>-2539.908492</v>
          </cell>
          <cell r="I1291">
            <v>-3074.0959049999997</v>
          </cell>
          <cell r="J1291">
            <v>-3186.3775859999996</v>
          </cell>
          <cell r="K1291">
            <v>-3209.8758549999998</v>
          </cell>
          <cell r="L1291">
            <v>-3150.591993</v>
          </cell>
        </row>
        <row r="1292">
          <cell r="E1292">
            <v>456.75700000000006</v>
          </cell>
          <cell r="F1292">
            <v>484.97600000000011</v>
          </cell>
          <cell r="G1292">
            <v>386.42400000000043</v>
          </cell>
          <cell r="H1292">
            <v>532.72480099999984</v>
          </cell>
          <cell r="I1292">
            <v>252.87152100000048</v>
          </cell>
          <cell r="J1292">
            <v>382.86038600000029</v>
          </cell>
          <cell r="K1292">
            <v>627.82558000000017</v>
          </cell>
          <cell r="L1292">
            <v>570.45514099999991</v>
          </cell>
        </row>
        <row r="1294">
          <cell r="E1294" t="str">
            <v>@NA</v>
          </cell>
          <cell r="F1294" t="str">
            <v>@NA</v>
          </cell>
          <cell r="G1294" t="str">
            <v>@NA</v>
          </cell>
          <cell r="H1294" t="str">
            <v>@NA</v>
          </cell>
          <cell r="I1294" t="str">
            <v>@NA</v>
          </cell>
          <cell r="J1294" t="str">
            <v>@NA</v>
          </cell>
          <cell r="K1294" t="str">
            <v>@NA</v>
          </cell>
          <cell r="L1294" t="str">
            <v>@NA</v>
          </cell>
        </row>
        <row r="1295"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</row>
        <row r="1296">
          <cell r="E1296">
            <v>2938.77</v>
          </cell>
          <cell r="F1296">
            <v>2984.3529199999998</v>
          </cell>
          <cell r="G1296">
            <v>2935.2270800000001</v>
          </cell>
          <cell r="H1296">
            <v>3072.6332929999999</v>
          </cell>
          <cell r="I1296">
            <v>3326.9674260000002</v>
          </cell>
          <cell r="J1296">
            <v>3569.2379719999999</v>
          </cell>
          <cell r="K1296">
            <v>3837.7014349999999</v>
          </cell>
          <cell r="L1296">
            <v>3721.0471339999999</v>
          </cell>
        </row>
        <row r="1297">
          <cell r="B1297" t="str">
            <v>&lt;REF&gt;EQUITYA</v>
          </cell>
          <cell r="E1297">
            <v>2938.77</v>
          </cell>
          <cell r="F1297">
            <v>2984.3529199999998</v>
          </cell>
          <cell r="G1297">
            <v>2935.2270800000001</v>
          </cell>
          <cell r="H1297">
            <v>3072.6332929999999</v>
          </cell>
          <cell r="I1297">
            <v>3326.9674260000002</v>
          </cell>
          <cell r="J1297">
            <v>3569.2379719999999</v>
          </cell>
          <cell r="K1297">
            <v>3837.7014349999999</v>
          </cell>
          <cell r="L1297">
            <v>3721.0471339999999</v>
          </cell>
        </row>
        <row r="1298">
          <cell r="E1298">
            <v>138.898</v>
          </cell>
          <cell r="F1298">
            <v>146.505</v>
          </cell>
          <cell r="G1298">
            <v>124.343</v>
          </cell>
          <cell r="H1298">
            <v>101.765</v>
          </cell>
          <cell r="I1298">
            <v>119.0326</v>
          </cell>
          <cell r="J1298">
            <v>90.203000000000003</v>
          </cell>
          <cell r="K1298">
            <v>95.664173000000005</v>
          </cell>
          <cell r="L1298">
            <v>0</v>
          </cell>
        </row>
        <row r="1299">
          <cell r="B1299" t="str">
            <v>&lt;REF&gt;TCAP</v>
          </cell>
          <cell r="E1299">
            <v>3077.6680000000001</v>
          </cell>
          <cell r="F1299">
            <v>3130.8579199999999</v>
          </cell>
          <cell r="G1299">
            <v>3059.57008</v>
          </cell>
          <cell r="H1299">
            <v>3174.3982929999997</v>
          </cell>
          <cell r="I1299">
            <v>3446.0000260000002</v>
          </cell>
          <cell r="J1299">
            <v>3659.4409719999999</v>
          </cell>
          <cell r="K1299">
            <v>3933.3656080000001</v>
          </cell>
          <cell r="L1299">
            <v>3721.0471339999999</v>
          </cell>
        </row>
        <row r="1300">
          <cell r="E1300">
            <v>148.32599999999999</v>
          </cell>
          <cell r="F1300">
            <v>140.16499999999999</v>
          </cell>
          <cell r="G1300">
            <v>90.372</v>
          </cell>
          <cell r="H1300">
            <v>85.768551000000002</v>
          </cell>
          <cell r="I1300">
            <v>73.687760999999995</v>
          </cell>
          <cell r="J1300">
            <v>71.337401999999997</v>
          </cell>
          <cell r="K1300">
            <v>65.668154999999999</v>
          </cell>
          <cell r="L1300">
            <v>63.346964</v>
          </cell>
        </row>
        <row r="1301">
          <cell r="E1301">
            <v>3225.9940000000001</v>
          </cell>
          <cell r="F1301">
            <v>3271.0229199999999</v>
          </cell>
          <cell r="G1301">
            <v>3149.9420799999998</v>
          </cell>
          <cell r="H1301">
            <v>3260.1668439999999</v>
          </cell>
          <cell r="I1301">
            <v>3519.6877870000003</v>
          </cell>
          <cell r="J1301">
            <v>3730.778374</v>
          </cell>
          <cell r="K1301">
            <v>3999.0337629999999</v>
          </cell>
          <cell r="L1301">
            <v>3784.3940979999998</v>
          </cell>
        </row>
        <row r="1302">
          <cell r="B1302" t="str">
            <v>&lt;REF&gt;AVGCAP</v>
          </cell>
          <cell r="E1302">
            <v>3225.9940000000001</v>
          </cell>
          <cell r="F1302">
            <v>3248.50846</v>
          </cell>
          <cell r="G1302">
            <v>3210.4825000000001</v>
          </cell>
          <cell r="H1302">
            <v>3205.0544620000001</v>
          </cell>
          <cell r="I1302">
            <v>3389.9273155000001</v>
          </cell>
          <cell r="J1302">
            <v>3625.2330805000001</v>
          </cell>
          <cell r="K1302">
            <v>3864.9060684999999</v>
          </cell>
          <cell r="L1302">
            <v>3891.7139305000001</v>
          </cell>
        </row>
        <row r="1303">
          <cell r="E1303">
            <v>2938.77</v>
          </cell>
          <cell r="F1303">
            <v>2984.3529199999998</v>
          </cell>
          <cell r="G1303">
            <v>2935.2270800000001</v>
          </cell>
          <cell r="H1303">
            <v>3072.6332929999999</v>
          </cell>
          <cell r="I1303">
            <v>3326.9674260000002</v>
          </cell>
          <cell r="J1303">
            <v>3569.2379719999999</v>
          </cell>
          <cell r="K1303">
            <v>3837.7014349999999</v>
          </cell>
          <cell r="L1303">
            <v>3721.0471339999999</v>
          </cell>
        </row>
        <row r="1304">
          <cell r="B1304" t="str">
            <v>&lt;REF&gt;INTANOTH</v>
          </cell>
          <cell r="E1304">
            <v>-2503.433</v>
          </cell>
          <cell r="F1304">
            <v>-2523.6839999999997</v>
          </cell>
          <cell r="G1304">
            <v>-2601.1459999999997</v>
          </cell>
          <cell r="H1304">
            <v>-2539.908492</v>
          </cell>
          <cell r="I1304">
            <v>-3074.0959049999997</v>
          </cell>
          <cell r="J1304">
            <v>-3186.3775859999996</v>
          </cell>
          <cell r="K1304">
            <v>-3209.8758549999998</v>
          </cell>
          <cell r="L1304">
            <v>-3150.591993</v>
          </cell>
        </row>
        <row r="1305">
          <cell r="B1305" t="str">
            <v>&lt;REF&gt;TNWA</v>
          </cell>
          <cell r="E1305">
            <v>435.33699999999999</v>
          </cell>
          <cell r="F1305">
            <v>460.66892000000007</v>
          </cell>
          <cell r="G1305">
            <v>334.08108000000038</v>
          </cell>
          <cell r="H1305">
            <v>532.72480099999984</v>
          </cell>
          <cell r="I1305">
            <v>252.87152100000048</v>
          </cell>
          <cell r="J1305">
            <v>382.86038600000029</v>
          </cell>
          <cell r="K1305">
            <v>627.82558000000017</v>
          </cell>
          <cell r="L1305">
            <v>570.45514099999991</v>
          </cell>
        </row>
        <row r="1308">
          <cell r="B1308" t="str">
            <v>HYBDIV</v>
          </cell>
          <cell r="E1308" t="str">
            <v>@NA</v>
          </cell>
          <cell r="F1308" t="str">
            <v>@NA</v>
          </cell>
        </row>
        <row r="1309">
          <cell r="B1309" t="str">
            <v>PFDASDEBT</v>
          </cell>
          <cell r="E1309" t="str">
            <v>@NA</v>
          </cell>
          <cell r="F1309" t="str">
            <v>@NA</v>
          </cell>
        </row>
        <row r="1310">
          <cell r="B1310" t="str">
            <v>PFDASDEBTC</v>
          </cell>
          <cell r="E1310" t="str">
            <v>@NA</v>
          </cell>
          <cell r="F1310" t="str">
            <v>@NA</v>
          </cell>
        </row>
        <row r="1314">
          <cell r="B1314" t="str">
            <v>FFOTDWA</v>
          </cell>
          <cell r="E1314" t="str">
            <v>@NA</v>
          </cell>
          <cell r="F1314" t="str">
            <v>@NA</v>
          </cell>
        </row>
        <row r="1315">
          <cell r="B1315" t="str">
            <v>FFOTDMINUS2</v>
          </cell>
          <cell r="E1315" t="str">
            <v>@NA</v>
          </cell>
          <cell r="F1315" t="str">
            <v>@NA</v>
          </cell>
        </row>
        <row r="1316">
          <cell r="B1316" t="str">
            <v>FFOTDMINUS1</v>
          </cell>
          <cell r="E1316" t="str">
            <v>@NA</v>
          </cell>
          <cell r="F1316" t="str">
            <v>@NA</v>
          </cell>
        </row>
        <row r="1317">
          <cell r="B1317" t="str">
            <v>FFOTD0</v>
          </cell>
          <cell r="E1317" t="str">
            <v>@NA</v>
          </cell>
          <cell r="F1317" t="str">
            <v>@NA</v>
          </cell>
        </row>
        <row r="1318">
          <cell r="B1318" t="str">
            <v>FFOTDPLUS1</v>
          </cell>
          <cell r="E1318" t="str">
            <v>@NA</v>
          </cell>
          <cell r="F1318" t="str">
            <v>@NA</v>
          </cell>
        </row>
        <row r="1319">
          <cell r="B1319" t="str">
            <v>FFOTDPLUS2</v>
          </cell>
          <cell r="E1319" t="str">
            <v>@NA</v>
          </cell>
          <cell r="F1319" t="str">
            <v>@NA</v>
          </cell>
        </row>
        <row r="1321">
          <cell r="B1321" t="str">
            <v>TDEWA</v>
          </cell>
          <cell r="E1321" t="str">
            <v>@NA</v>
          </cell>
          <cell r="F1321" t="str">
            <v>@NA</v>
          </cell>
        </row>
        <row r="1322">
          <cell r="B1322" t="str">
            <v>TDEMINUS2</v>
          </cell>
          <cell r="E1322" t="str">
            <v>@NA</v>
          </cell>
          <cell r="F1322" t="str">
            <v>@NA</v>
          </cell>
        </row>
        <row r="1323">
          <cell r="B1323" t="str">
            <v>TDEMINUS1</v>
          </cell>
          <cell r="E1323" t="str">
            <v>@NA</v>
          </cell>
          <cell r="F1323" t="str">
            <v>@NA</v>
          </cell>
        </row>
        <row r="1324">
          <cell r="B1324" t="str">
            <v>TDE0</v>
          </cell>
          <cell r="E1324" t="str">
            <v>@NA</v>
          </cell>
          <cell r="F1324" t="str">
            <v>@NA</v>
          </cell>
        </row>
        <row r="1325">
          <cell r="B1325" t="str">
            <v>TDEPLUS1</v>
          </cell>
          <cell r="E1325" t="str">
            <v>@NA</v>
          </cell>
          <cell r="F1325" t="str">
            <v>@NA</v>
          </cell>
        </row>
        <row r="1326">
          <cell r="B1326" t="str">
            <v>TDEPLUS2</v>
          </cell>
          <cell r="E1326" t="str">
            <v>@NA</v>
          </cell>
          <cell r="F1326" t="str">
            <v>@NA</v>
          </cell>
        </row>
        <row r="1328">
          <cell r="B1328" t="str">
            <v>EBITDACOVWA</v>
          </cell>
          <cell r="E1328" t="str">
            <v>@NA</v>
          </cell>
          <cell r="F1328" t="str">
            <v>@NA</v>
          </cell>
        </row>
        <row r="1329">
          <cell r="B1329" t="str">
            <v>EBITDACOVMINUS2</v>
          </cell>
          <cell r="E1329" t="str">
            <v>@NA</v>
          </cell>
          <cell r="F1329" t="str">
            <v>@NA</v>
          </cell>
        </row>
        <row r="1330">
          <cell r="B1330" t="str">
            <v>EBITDACOVMINUS1</v>
          </cell>
          <cell r="E1330" t="str">
            <v>@NA</v>
          </cell>
          <cell r="F1330" t="str">
            <v>@NA</v>
          </cell>
        </row>
        <row r="1331">
          <cell r="B1331" t="str">
            <v>EBITDACOV0</v>
          </cell>
          <cell r="E1331" t="str">
            <v>@NA</v>
          </cell>
          <cell r="F1331" t="str">
            <v>@NA</v>
          </cell>
        </row>
        <row r="1332">
          <cell r="B1332" t="str">
            <v>EBITDACOVPLUS1</v>
          </cell>
          <cell r="E1332" t="str">
            <v>@NA</v>
          </cell>
          <cell r="F1332" t="str">
            <v>@NA</v>
          </cell>
        </row>
        <row r="1333">
          <cell r="B1333" t="str">
            <v>EBITDACOVPLUS2</v>
          </cell>
          <cell r="E1333" t="str">
            <v>@NA</v>
          </cell>
          <cell r="F1333" t="str">
            <v>@NA</v>
          </cell>
        </row>
        <row r="1335">
          <cell r="B1335" t="str">
            <v>FFOCICWA</v>
          </cell>
          <cell r="E1335" t="str">
            <v>@NA</v>
          </cell>
          <cell r="F1335" t="str">
            <v>@NA</v>
          </cell>
        </row>
        <row r="1336">
          <cell r="B1336" t="str">
            <v>FFOCICMINUS2</v>
          </cell>
          <cell r="E1336" t="str">
            <v>@NA</v>
          </cell>
          <cell r="F1336" t="str">
            <v>@NA</v>
          </cell>
        </row>
        <row r="1337">
          <cell r="B1337" t="str">
            <v>FFOCICMINUS1</v>
          </cell>
          <cell r="E1337" t="str">
            <v>@NA</v>
          </cell>
          <cell r="F1337" t="str">
            <v>@NA</v>
          </cell>
        </row>
        <row r="1338">
          <cell r="B1338" t="str">
            <v>FFOCIC0</v>
          </cell>
          <cell r="E1338" t="str">
            <v>@NA</v>
          </cell>
          <cell r="F1338" t="str">
            <v>@NA</v>
          </cell>
        </row>
        <row r="1339">
          <cell r="B1339" t="str">
            <v>FFOCICPLUS1</v>
          </cell>
          <cell r="E1339" t="str">
            <v>@NA</v>
          </cell>
          <cell r="F1339" t="str">
            <v>@NA</v>
          </cell>
        </row>
        <row r="1340">
          <cell r="B1340" t="str">
            <v>FFOCICPLUS2</v>
          </cell>
          <cell r="E1340" t="str">
            <v>@NA</v>
          </cell>
          <cell r="F1340" t="str">
            <v>@NA</v>
          </cell>
        </row>
        <row r="1342">
          <cell r="B1342" t="str">
            <v>FOCFTDWA</v>
          </cell>
          <cell r="E1342" t="str">
            <v>@NA</v>
          </cell>
          <cell r="F1342" t="str">
            <v>@NA</v>
          </cell>
        </row>
        <row r="1343">
          <cell r="B1343" t="str">
            <v>FOCFTDMINUS2</v>
          </cell>
          <cell r="E1343" t="str">
            <v>@NA</v>
          </cell>
          <cell r="F1343" t="str">
            <v>@NA</v>
          </cell>
        </row>
        <row r="1344">
          <cell r="B1344" t="str">
            <v>FOCFTDMINUS1</v>
          </cell>
          <cell r="E1344" t="str">
            <v>@NA</v>
          </cell>
          <cell r="F1344" t="str">
            <v>@NA</v>
          </cell>
        </row>
        <row r="1345">
          <cell r="B1345" t="str">
            <v>FOCFTD0</v>
          </cell>
          <cell r="E1345" t="str">
            <v>@NA</v>
          </cell>
          <cell r="F1345" t="str">
            <v>@NA</v>
          </cell>
        </row>
        <row r="1346">
          <cell r="B1346" t="str">
            <v>FOCFTDPLUS1</v>
          </cell>
          <cell r="E1346" t="str">
            <v>@NA</v>
          </cell>
          <cell r="F1346" t="str">
            <v>@NA</v>
          </cell>
        </row>
        <row r="1347">
          <cell r="B1347" t="str">
            <v>FOCFTDPLUS2</v>
          </cell>
          <cell r="E1347" t="str">
            <v>@NA</v>
          </cell>
          <cell r="F1347" t="str">
            <v>@NA</v>
          </cell>
        </row>
        <row r="1349">
          <cell r="B1349" t="str">
            <v>DCFTDWA</v>
          </cell>
          <cell r="E1349" t="str">
            <v>@NA</v>
          </cell>
          <cell r="F1349" t="str">
            <v>@NA</v>
          </cell>
        </row>
        <row r="1350">
          <cell r="B1350" t="str">
            <v>DCFTDMINUS2</v>
          </cell>
          <cell r="E1350" t="str">
            <v>@NA</v>
          </cell>
          <cell r="F1350" t="str">
            <v>@NA</v>
          </cell>
        </row>
        <row r="1351">
          <cell r="B1351" t="str">
            <v>DCFTDMINUS1</v>
          </cell>
          <cell r="E1351" t="str">
            <v>@NA</v>
          </cell>
          <cell r="F1351" t="str">
            <v>@NA</v>
          </cell>
        </row>
        <row r="1352">
          <cell r="B1352" t="str">
            <v>DCFTD0</v>
          </cell>
          <cell r="E1352" t="str">
            <v>@NA</v>
          </cell>
          <cell r="F1352" t="str">
            <v>@NA</v>
          </cell>
        </row>
        <row r="1353">
          <cell r="B1353" t="str">
            <v>DCFTDPLUS1</v>
          </cell>
          <cell r="E1353" t="str">
            <v>@NA</v>
          </cell>
          <cell r="F1353" t="str">
            <v>@NA</v>
          </cell>
        </row>
        <row r="1354">
          <cell r="B1354" t="str">
            <v>DCFTDPLUS2</v>
          </cell>
          <cell r="E1354" t="str">
            <v>@NA</v>
          </cell>
          <cell r="F1354" t="str">
            <v>@NA</v>
          </cell>
        </row>
        <row r="1356">
          <cell r="B1356" t="str">
            <v>CFOTDWA</v>
          </cell>
          <cell r="E1356" t="str">
            <v>@NA</v>
          </cell>
          <cell r="F1356" t="str">
            <v>@NA</v>
          </cell>
        </row>
        <row r="1357">
          <cell r="B1357" t="str">
            <v>CFOTDMINUS2</v>
          </cell>
          <cell r="E1357" t="str">
            <v>@NA</v>
          </cell>
          <cell r="F1357" t="str">
            <v>@NA</v>
          </cell>
        </row>
        <row r="1358">
          <cell r="B1358" t="str">
            <v>CFOTDMINUS1</v>
          </cell>
          <cell r="E1358" t="str">
            <v>@NA</v>
          </cell>
          <cell r="F1358" t="str">
            <v>@NA</v>
          </cell>
        </row>
        <row r="1359">
          <cell r="B1359" t="str">
            <v>CFOTD0</v>
          </cell>
          <cell r="E1359" t="str">
            <v>@NA</v>
          </cell>
          <cell r="F1359" t="str">
            <v>@NA</v>
          </cell>
        </row>
        <row r="1360">
          <cell r="B1360" t="str">
            <v>CFOTDPLUS1</v>
          </cell>
          <cell r="E1360" t="str">
            <v>@NA</v>
          </cell>
          <cell r="F1360" t="str">
            <v>@NA</v>
          </cell>
        </row>
        <row r="1361">
          <cell r="B1361" t="str">
            <v>CFOTDPLUS2</v>
          </cell>
          <cell r="E1361" t="str">
            <v>@NA</v>
          </cell>
          <cell r="F1361" t="str">
            <v>@NA</v>
          </cell>
        </row>
        <row r="1363">
          <cell r="B1363" t="str">
            <v>EBITDASALEAWA</v>
          </cell>
          <cell r="E1363" t="str">
            <v>@NA</v>
          </cell>
          <cell r="F1363" t="str">
            <v>@NA</v>
          </cell>
        </row>
        <row r="1364">
          <cell r="B1364" t="str">
            <v>EBITDASALEAMINUS2</v>
          </cell>
          <cell r="E1364" t="str">
            <v>@NA</v>
          </cell>
          <cell r="F1364" t="str">
            <v>@NA</v>
          </cell>
        </row>
        <row r="1365">
          <cell r="B1365" t="str">
            <v>EBITDASALEAMINUS1</v>
          </cell>
          <cell r="E1365" t="str">
            <v>@NA</v>
          </cell>
          <cell r="F1365" t="str">
            <v>@NA</v>
          </cell>
        </row>
        <row r="1366">
          <cell r="B1366" t="str">
            <v>EBITDASALEA0</v>
          </cell>
          <cell r="E1366" t="str">
            <v>@NA</v>
          </cell>
          <cell r="F1366" t="str">
            <v>@NA</v>
          </cell>
        </row>
        <row r="1367">
          <cell r="B1367" t="str">
            <v>EBITDASALEAPLUS1</v>
          </cell>
          <cell r="E1367" t="str">
            <v>@NA</v>
          </cell>
          <cell r="F1367" t="str">
            <v>@NA</v>
          </cell>
        </row>
        <row r="1368">
          <cell r="B1368" t="str">
            <v>EBITDASALEAPLUS2</v>
          </cell>
          <cell r="E1368" t="str">
            <v>@NA</v>
          </cell>
          <cell r="F1368" t="str">
            <v>@NA</v>
          </cell>
        </row>
        <row r="1370">
          <cell r="B1370" t="str">
            <v>EBITSALEAWA</v>
          </cell>
          <cell r="E1370" t="str">
            <v>@NA</v>
          </cell>
          <cell r="F1370" t="str">
            <v>@NA</v>
          </cell>
        </row>
        <row r="1371">
          <cell r="B1371" t="str">
            <v>EBITSALEAMINUS2</v>
          </cell>
          <cell r="E1371" t="str">
            <v>@NA</v>
          </cell>
          <cell r="F1371" t="str">
            <v>@NA</v>
          </cell>
        </row>
        <row r="1372">
          <cell r="B1372" t="str">
            <v>EBITSALEAMINUS1</v>
          </cell>
          <cell r="E1372" t="str">
            <v>@NA</v>
          </cell>
          <cell r="F1372" t="str">
            <v>@NA</v>
          </cell>
        </row>
        <row r="1373">
          <cell r="B1373" t="str">
            <v>EBITSALEA0</v>
          </cell>
          <cell r="E1373" t="str">
            <v>@NA</v>
          </cell>
          <cell r="F1373" t="str">
            <v>@NA</v>
          </cell>
        </row>
        <row r="1374">
          <cell r="B1374" t="str">
            <v>EBITSALEAPLUS1</v>
          </cell>
          <cell r="E1374" t="str">
            <v>@NA</v>
          </cell>
          <cell r="F1374" t="str">
            <v>@NA</v>
          </cell>
        </row>
        <row r="1375">
          <cell r="B1375" t="str">
            <v>EBITSALEAPLUS2</v>
          </cell>
          <cell r="E1375" t="str">
            <v>@NA</v>
          </cell>
          <cell r="F1375" t="str">
            <v>@NA</v>
          </cell>
        </row>
        <row r="1377">
          <cell r="B1377" t="str">
            <v>ROCWA</v>
          </cell>
          <cell r="E1377" t="str">
            <v>@NA</v>
          </cell>
          <cell r="F1377" t="str">
            <v>@NA</v>
          </cell>
        </row>
        <row r="1378">
          <cell r="B1378" t="str">
            <v>ROCMINUS2</v>
          </cell>
          <cell r="E1378" t="str">
            <v>@NA</v>
          </cell>
          <cell r="F1378" t="str">
            <v>@NA</v>
          </cell>
        </row>
        <row r="1379">
          <cell r="B1379" t="str">
            <v>ROCMINUS1</v>
          </cell>
          <cell r="E1379" t="str">
            <v>@NA</v>
          </cell>
          <cell r="F1379" t="str">
            <v>@NA</v>
          </cell>
        </row>
        <row r="1380">
          <cell r="B1380" t="str">
            <v>ROC0</v>
          </cell>
          <cell r="E1380" t="str">
            <v>@NA</v>
          </cell>
          <cell r="F1380" t="str">
            <v>@NA</v>
          </cell>
        </row>
        <row r="1381">
          <cell r="B1381" t="str">
            <v>ROCPLUS1</v>
          </cell>
          <cell r="E1381" t="str">
            <v>@NA</v>
          </cell>
          <cell r="F1381" t="str">
            <v>@NA</v>
          </cell>
        </row>
        <row r="1382">
          <cell r="B1382" t="str">
            <v>ROCPLUS2</v>
          </cell>
          <cell r="E1382" t="str">
            <v>@NA</v>
          </cell>
          <cell r="F1382" t="str">
            <v>@NA</v>
          </cell>
        </row>
        <row r="1385">
          <cell r="B1385" t="str">
            <v>REDFCCOVWA</v>
          </cell>
          <cell r="E1385" t="str">
            <v>@NA</v>
          </cell>
          <cell r="F1385" t="str">
            <v>@NA</v>
          </cell>
        </row>
        <row r="1386">
          <cell r="B1386" t="str">
            <v>REDFCCOVMINUS2</v>
          </cell>
          <cell r="E1386" t="str">
            <v>@NA</v>
          </cell>
          <cell r="F1386" t="str">
            <v>@NA</v>
          </cell>
        </row>
        <row r="1387">
          <cell r="B1387" t="str">
            <v>REDFCCOVMINUS1</v>
          </cell>
          <cell r="E1387" t="str">
            <v>@NA</v>
          </cell>
          <cell r="F1387" t="str">
            <v>@NA</v>
          </cell>
        </row>
        <row r="1388">
          <cell r="B1388" t="str">
            <v>REDFCCOV0</v>
          </cell>
          <cell r="E1388" t="str">
            <v>@NA</v>
          </cell>
          <cell r="F1388" t="str">
            <v>@NA</v>
          </cell>
        </row>
        <row r="1389">
          <cell r="B1389" t="str">
            <v>REDFCCOVPLUS1</v>
          </cell>
          <cell r="E1389" t="str">
            <v>@NA</v>
          </cell>
          <cell r="F1389" t="str">
            <v>@NA</v>
          </cell>
        </row>
        <row r="1390">
          <cell r="B1390" t="str">
            <v>REDFCCOVPLUS2</v>
          </cell>
          <cell r="E1390" t="str">
            <v>@NA</v>
          </cell>
          <cell r="F1390" t="str">
            <v>@NA</v>
          </cell>
        </row>
        <row r="1392">
          <cell r="B1392" t="str">
            <v>DDEWA</v>
          </cell>
          <cell r="E1392" t="str">
            <v>@NA</v>
          </cell>
          <cell r="F1392" t="str">
            <v>@NA</v>
          </cell>
        </row>
        <row r="1393">
          <cell r="B1393" t="str">
            <v>DDEMINUS2</v>
          </cell>
          <cell r="E1393" t="str">
            <v>@NA</v>
          </cell>
          <cell r="F1393" t="str">
            <v>@NA</v>
          </cell>
        </row>
        <row r="1394">
          <cell r="B1394" t="str">
            <v>DDEMINUS1</v>
          </cell>
          <cell r="E1394" t="str">
            <v>@NA</v>
          </cell>
          <cell r="F1394" t="str">
            <v>@NA</v>
          </cell>
        </row>
        <row r="1395">
          <cell r="B1395" t="str">
            <v>DDE0</v>
          </cell>
          <cell r="E1395" t="str">
            <v>@NA</v>
          </cell>
          <cell r="F1395" t="str">
            <v>@NA</v>
          </cell>
        </row>
        <row r="1396">
          <cell r="B1396" t="str">
            <v>DDEPLUS1</v>
          </cell>
          <cell r="E1396" t="str">
            <v>@NA</v>
          </cell>
          <cell r="F1396" t="str">
            <v>@NA</v>
          </cell>
        </row>
        <row r="1397">
          <cell r="B1397" t="str">
            <v>DDEPLUS2</v>
          </cell>
          <cell r="E1397" t="str">
            <v>@NA</v>
          </cell>
          <cell r="F1397" t="str">
            <v>@NA</v>
          </cell>
        </row>
        <row r="1399">
          <cell r="B1399" t="str">
            <v>TDTUCWA</v>
          </cell>
          <cell r="E1399" t="str">
            <v>@NA</v>
          </cell>
          <cell r="F1399" t="str">
            <v>@NA</v>
          </cell>
        </row>
        <row r="1400">
          <cell r="B1400" t="str">
            <v>TDTUCMINUS2</v>
          </cell>
          <cell r="E1400" t="str">
            <v>@NA</v>
          </cell>
          <cell r="F1400" t="str">
            <v>@NA</v>
          </cell>
        </row>
        <row r="1401">
          <cell r="B1401" t="str">
            <v>TDTUCMINUS1</v>
          </cell>
          <cell r="E1401" t="str">
            <v>@NA</v>
          </cell>
          <cell r="F1401" t="str">
            <v>@NA</v>
          </cell>
        </row>
        <row r="1402">
          <cell r="B1402" t="str">
            <v>TDTUC0</v>
          </cell>
          <cell r="E1402" t="str">
            <v>@NA</v>
          </cell>
          <cell r="F1402" t="str">
            <v>@NA</v>
          </cell>
        </row>
        <row r="1403">
          <cell r="B1403" t="str">
            <v>TDTUCPLUS1</v>
          </cell>
          <cell r="E1403" t="str">
            <v>@NA</v>
          </cell>
          <cell r="F1403" t="str">
            <v>@NA</v>
          </cell>
        </row>
        <row r="1404">
          <cell r="B1404" t="str">
            <v>TDTUCPLUS2</v>
          </cell>
          <cell r="E1404" t="str">
            <v>@NA</v>
          </cell>
          <cell r="F1404" t="str">
            <v>@NA</v>
          </cell>
        </row>
        <row r="1406">
          <cell r="B1406" t="str">
            <v>RELTVWA</v>
          </cell>
          <cell r="E1406" t="str">
            <v>@NA</v>
          </cell>
          <cell r="F1406" t="str">
            <v>@NA</v>
          </cell>
        </row>
        <row r="1407">
          <cell r="B1407" t="str">
            <v>RELTVMINUS2</v>
          </cell>
          <cell r="E1407" t="str">
            <v>@NA</v>
          </cell>
          <cell r="F1407" t="str">
            <v>@NA</v>
          </cell>
        </row>
        <row r="1408">
          <cell r="B1408" t="str">
            <v>RELTVMINUS1</v>
          </cell>
          <cell r="E1408" t="str">
            <v>@NA</v>
          </cell>
          <cell r="F1408" t="str">
            <v>@NA</v>
          </cell>
        </row>
        <row r="1409">
          <cell r="B1409" t="str">
            <v>RELTV0</v>
          </cell>
          <cell r="E1409" t="str">
            <v>@NA</v>
          </cell>
          <cell r="F1409" t="str">
            <v>@NA</v>
          </cell>
        </row>
        <row r="1410">
          <cell r="B1410" t="str">
            <v>RELTVPLUS1</v>
          </cell>
          <cell r="E1410" t="str">
            <v>@NA</v>
          </cell>
          <cell r="F1410" t="str">
            <v>@NA</v>
          </cell>
        </row>
        <row r="1411">
          <cell r="B1411" t="str">
            <v>RELTVPLUS2</v>
          </cell>
          <cell r="E1411" t="str">
            <v>@NA</v>
          </cell>
          <cell r="F1411" t="str">
            <v>@NA</v>
          </cell>
        </row>
        <row r="1413">
          <cell r="B1413" t="str">
            <v>RETDIVWA</v>
          </cell>
          <cell r="E1413" t="str">
            <v>@NA</v>
          </cell>
          <cell r="F1413" t="str">
            <v>@NA</v>
          </cell>
        </row>
        <row r="1414">
          <cell r="B1414" t="str">
            <v>RETDIVMINUS2</v>
          </cell>
          <cell r="E1414" t="str">
            <v>@NA</v>
          </cell>
          <cell r="F1414" t="str">
            <v>@NA</v>
          </cell>
        </row>
        <row r="1415">
          <cell r="B1415" t="str">
            <v>RETDIVMINUS1</v>
          </cell>
          <cell r="E1415" t="str">
            <v>@NA</v>
          </cell>
          <cell r="F1415" t="str">
            <v>@NA</v>
          </cell>
        </row>
        <row r="1416">
          <cell r="B1416" t="str">
            <v>RETDIV0</v>
          </cell>
          <cell r="E1416" t="str">
            <v>@NA</v>
          </cell>
          <cell r="F1416" t="str">
            <v>@NA</v>
          </cell>
        </row>
        <row r="1417">
          <cell r="B1417" t="str">
            <v>RETDIVPLUS1</v>
          </cell>
          <cell r="E1417" t="str">
            <v>@NA</v>
          </cell>
          <cell r="F1417" t="str">
            <v>@NA</v>
          </cell>
        </row>
        <row r="1418">
          <cell r="B1418" t="str">
            <v>RETDIVPLUS2</v>
          </cell>
          <cell r="E1418" t="str">
            <v>@NA</v>
          </cell>
          <cell r="F1418" t="str">
            <v>@NA</v>
          </cell>
        </row>
        <row r="1421">
          <cell r="B1421" t="str">
            <v>MEDIALQ8WA</v>
          </cell>
          <cell r="E1421" t="str">
            <v>@NA</v>
          </cell>
          <cell r="F1421" t="str">
            <v>@NA</v>
          </cell>
        </row>
        <row r="1422">
          <cell r="B1422" t="str">
            <v>MEDIALQ8MINUS2</v>
          </cell>
          <cell r="E1422" t="str">
            <v>@NA</v>
          </cell>
          <cell r="F1422" t="str">
            <v>@NA</v>
          </cell>
        </row>
        <row r="1423">
          <cell r="B1423" t="str">
            <v>MEDIALQ8MINUS1</v>
          </cell>
          <cell r="E1423" t="str">
            <v>@NA</v>
          </cell>
          <cell r="F1423" t="str">
            <v>@NA</v>
          </cell>
        </row>
        <row r="1424">
          <cell r="B1424" t="str">
            <v>MEDIALQ80</v>
          </cell>
          <cell r="E1424" t="str">
            <v>@NA</v>
          </cell>
          <cell r="F1424" t="str">
            <v>@NA</v>
          </cell>
        </row>
        <row r="1425">
          <cell r="B1425" t="str">
            <v>MEDIALQ8PLUS1</v>
          </cell>
          <cell r="E1425" t="str">
            <v>@NA</v>
          </cell>
          <cell r="F1425" t="str">
            <v>@NA</v>
          </cell>
        </row>
        <row r="1426">
          <cell r="B1426" t="str">
            <v>MEDIALQ8PLUS2</v>
          </cell>
          <cell r="E1426" t="str">
            <v>@NA</v>
          </cell>
          <cell r="F1426" t="str">
            <v>@NA</v>
          </cell>
        </row>
        <row r="1429">
          <cell r="B1429" t="str">
            <v>REVTAPRT</v>
          </cell>
          <cell r="E1429" t="str">
            <v>@NA</v>
          </cell>
          <cell r="F1429" t="str">
            <v>@NA</v>
          </cell>
        </row>
        <row r="1430">
          <cell r="B1430" t="str">
            <v>REVGROWTHPRT</v>
          </cell>
          <cell r="E1430" t="str">
            <v>@NA</v>
          </cell>
          <cell r="F1430" t="str">
            <v>@NA</v>
          </cell>
        </row>
        <row r="1431">
          <cell r="B1431" t="str">
            <v>EBITDAAPRT</v>
          </cell>
          <cell r="E1431" t="str">
            <v>@NA</v>
          </cell>
          <cell r="F1431" t="str">
            <v>@NA</v>
          </cell>
        </row>
        <row r="1432">
          <cell r="B1432" t="str">
            <v>EBITDASALEAPRT</v>
          </cell>
          <cell r="E1432" t="str">
            <v>@NA</v>
          </cell>
          <cell r="F1432" t="str">
            <v>@NA</v>
          </cell>
        </row>
        <row r="1433">
          <cell r="B1433" t="str">
            <v>FFOAPRT</v>
          </cell>
          <cell r="E1433" t="str">
            <v>@NA</v>
          </cell>
          <cell r="F1433" t="str">
            <v>@NA</v>
          </cell>
        </row>
        <row r="1434">
          <cell r="B1434" t="str">
            <v>CFOAPRT</v>
          </cell>
          <cell r="E1434" t="str">
            <v>@NA</v>
          </cell>
          <cell r="F1434" t="str">
            <v>@NA</v>
          </cell>
        </row>
        <row r="1435">
          <cell r="B1435" t="str">
            <v>CAPXAPRT</v>
          </cell>
          <cell r="E1435" t="str">
            <v>@NA</v>
          </cell>
          <cell r="F1435" t="str">
            <v>@NA</v>
          </cell>
        </row>
        <row r="1436">
          <cell r="B1436" t="str">
            <v>FOCFAPRT</v>
          </cell>
          <cell r="E1436" t="str">
            <v>@NA</v>
          </cell>
          <cell r="F1436" t="str">
            <v>@NA</v>
          </cell>
        </row>
        <row r="1437">
          <cell r="B1437" t="str">
            <v>DCFAPRT</v>
          </cell>
          <cell r="E1437" t="str">
            <v>@NA</v>
          </cell>
          <cell r="F1437" t="str">
            <v>@NA</v>
          </cell>
        </row>
        <row r="1438">
          <cell r="B1438" t="str">
            <v>CHAPRT</v>
          </cell>
          <cell r="E1438" t="str">
            <v>@NA</v>
          </cell>
          <cell r="F1438" t="str">
            <v>@NA</v>
          </cell>
        </row>
        <row r="1439">
          <cell r="B1439" t="str">
            <v>TDAPRT</v>
          </cell>
          <cell r="E1439" t="str">
            <v>@NA</v>
          </cell>
          <cell r="F1439" t="str">
            <v>@NA</v>
          </cell>
        </row>
        <row r="1440">
          <cell r="B1440" t="str">
            <v>EQUITYAPRT</v>
          </cell>
          <cell r="E1440" t="str">
            <v>@NA</v>
          </cell>
          <cell r="F1440" t="str">
            <v>@NA</v>
          </cell>
        </row>
        <row r="1441">
          <cell r="B1441" t="str">
            <v>TDEPRT</v>
          </cell>
          <cell r="E1441" t="str">
            <v>@NA</v>
          </cell>
          <cell r="F1441" t="str">
            <v>@NA</v>
          </cell>
        </row>
        <row r="1442">
          <cell r="B1442" t="str">
            <v>FFOTDPRT</v>
          </cell>
          <cell r="E1442" t="str">
            <v>@NA</v>
          </cell>
          <cell r="F1442" t="str">
            <v>@NA</v>
          </cell>
        </row>
        <row r="1443">
          <cell r="B1443" t="str">
            <v>EBITDACOVPRT</v>
          </cell>
          <cell r="E1443" t="str">
            <v>@NA</v>
          </cell>
          <cell r="F1443" t="str">
            <v>@NA</v>
          </cell>
        </row>
        <row r="1444">
          <cell r="B1444" t="str">
            <v>OCFCICPRT</v>
          </cell>
          <cell r="E1444" t="str">
            <v>@NA</v>
          </cell>
          <cell r="F1444" t="str">
            <v>@NA</v>
          </cell>
        </row>
        <row r="1445">
          <cell r="B1445" t="str">
            <v>FOCFTDPRT</v>
          </cell>
          <cell r="E1445" t="str">
            <v>@NA</v>
          </cell>
          <cell r="F1445" t="str">
            <v>@NA</v>
          </cell>
        </row>
        <row r="1446">
          <cell r="B1446" t="str">
            <v>DCFTDPRT</v>
          </cell>
          <cell r="E1446" t="str">
            <v>@NA</v>
          </cell>
          <cell r="F1446" t="str">
            <v>@NA</v>
          </cell>
        </row>
        <row r="1447">
          <cell r="B1447" t="str">
            <v>CFOTDPRT</v>
          </cell>
          <cell r="E1447" t="str">
            <v>@NA</v>
          </cell>
          <cell r="F1447" t="str">
            <v>@NA</v>
          </cell>
        </row>
        <row r="1448">
          <cell r="B1448" t="str">
            <v>NCFCAPXPRT</v>
          </cell>
          <cell r="E1448" t="str">
            <v>@NA</v>
          </cell>
          <cell r="F1448" t="str">
            <v>@NA</v>
          </cell>
        </row>
        <row r="1449">
          <cell r="B1449" t="str">
            <v>ROCPRT</v>
          </cell>
          <cell r="E1449" t="str">
            <v>@NA</v>
          </cell>
          <cell r="F1449" t="str">
            <v>@NA</v>
          </cell>
        </row>
        <row r="1450">
          <cell r="B1450" t="str">
            <v>ROCEDVPPRT</v>
          </cell>
          <cell r="E1450" t="str">
            <v>@NA</v>
          </cell>
          <cell r="F1450" t="str">
            <v>@NA</v>
          </cell>
        </row>
        <row r="1452">
          <cell r="B1452" t="str">
            <v>ESPMARKER</v>
          </cell>
          <cell r="E1452" t="str">
            <v>@NA</v>
          </cell>
          <cell r="F1452" t="str">
            <v>@NA</v>
          </cell>
        </row>
        <row r="1456">
          <cell r="E1456">
            <v>8</v>
          </cell>
          <cell r="F1456">
            <v>7</v>
          </cell>
        </row>
        <row r="1457">
          <cell r="B1457" t="str">
            <v>&lt;REF&gt;EBITDAA</v>
          </cell>
          <cell r="E1457">
            <v>565.93299999999999</v>
          </cell>
          <cell r="F1457">
            <v>588.21400000000006</v>
          </cell>
        </row>
        <row r="1458">
          <cell r="E1458">
            <v>64</v>
          </cell>
          <cell r="F1458">
            <v>49</v>
          </cell>
        </row>
        <row r="1459">
          <cell r="E1459">
            <v>4527.4639999999999</v>
          </cell>
          <cell r="F1459">
            <v>4117.4980000000005</v>
          </cell>
        </row>
        <row r="1460">
          <cell r="E1460">
            <v>320280.16048899997</v>
          </cell>
          <cell r="F1460">
            <v>345995.70979600004</v>
          </cell>
        </row>
        <row r="1461">
          <cell r="E1461">
            <v>494.69824785714303</v>
          </cell>
          <cell r="F1461">
            <v>551.77215046428591</v>
          </cell>
        </row>
        <row r="1462">
          <cell r="E1462">
            <v>71.234752142856962</v>
          </cell>
          <cell r="F1462">
            <v>36.441849535714141</v>
          </cell>
        </row>
        <row r="1463">
          <cell r="E1463">
            <v>5074.3899128542644</v>
          </cell>
          <cell r="F1463">
            <v>1328.0083975836289</v>
          </cell>
        </row>
        <row r="1466">
          <cell r="B1466" t="str">
            <v>&lt;REF&gt;EBITDAASUM7Y</v>
          </cell>
        </row>
        <row r="1468">
          <cell r="B1468" t="str">
            <v>&lt;REF&gt;EBITDAAWEIGHT7Y</v>
          </cell>
        </row>
        <row r="1469">
          <cell r="B1469" t="str">
            <v>&lt;REF&gt;EBITDAASQUARE7Y</v>
          </cell>
        </row>
        <row r="1471">
          <cell r="B1471" t="str">
            <v>&lt;REF&gt;EBITDAADEV7Y</v>
          </cell>
        </row>
        <row r="1472">
          <cell r="B1472" t="str">
            <v>&lt;REF&gt;EBITDAADEVSQR7Y</v>
          </cell>
        </row>
        <row r="1476">
          <cell r="B1476" t="str">
            <v>&lt;REF&gt;EBITDAABETA7Y</v>
          </cell>
          <cell r="E1476" t="str">
            <v>beta (b)</v>
          </cell>
        </row>
        <row r="1479">
          <cell r="B1479" t="str">
            <v>&lt;REF&gt;EBITDAAALPHA7Y</v>
          </cell>
          <cell r="E1479" t="str">
            <v>alpha (a)</v>
          </cell>
        </row>
        <row r="1483">
          <cell r="B1483" t="str">
            <v>&lt;REF&gt;EBITDAASE7YV1</v>
          </cell>
          <cell r="E1483" t="str">
            <v>SE (formula 1)</v>
          </cell>
        </row>
        <row r="1485">
          <cell r="B1485" t="str">
            <v>&lt;REF&gt;EBITDAASE7YV2</v>
          </cell>
          <cell r="E1485" t="str">
            <v>SE (formula 2)</v>
          </cell>
        </row>
        <row r="1489">
          <cell r="B1489" t="str">
            <v>&lt;REF&gt;EBITDAAVOLATILITY</v>
          </cell>
        </row>
        <row r="1492">
          <cell r="E1492">
            <v>8</v>
          </cell>
          <cell r="F1492">
            <v>7</v>
          </cell>
        </row>
        <row r="1493">
          <cell r="B1493" t="str">
            <v>&lt;REF&gt;EBITDASALEA</v>
          </cell>
          <cell r="E1493">
            <v>43.552403746257973</v>
          </cell>
          <cell r="F1493">
            <v>44.427441940561394</v>
          </cell>
        </row>
        <row r="1494">
          <cell r="E1494">
            <v>64</v>
          </cell>
          <cell r="F1494">
            <v>49</v>
          </cell>
        </row>
        <row r="1495">
          <cell r="E1495">
            <v>348.41922997006378</v>
          </cell>
          <cell r="F1495">
            <v>310.99209358392977</v>
          </cell>
        </row>
        <row r="1496">
          <cell r="E1496">
            <v>1896.8118720770656</v>
          </cell>
          <cell r="F1496">
            <v>1973.7975973819537</v>
          </cell>
        </row>
        <row r="1497">
          <cell r="E1497">
            <v>40.255970576315939</v>
          </cell>
          <cell r="F1497">
            <v>42.071346346804475</v>
          </cell>
        </row>
        <row r="1498">
          <cell r="E1498">
            <v>3.2964331699420342</v>
          </cell>
          <cell r="F1498">
            <v>2.356095593756919</v>
          </cell>
        </row>
        <row r="1499">
          <cell r="E1499">
            <v>10.866471643894087</v>
          </cell>
          <cell r="F1499">
            <v>5.5511864469207683</v>
          </cell>
        </row>
        <row r="1502">
          <cell r="B1502" t="str">
            <v>&lt;REF&gt;EBITDASASUM7Y</v>
          </cell>
        </row>
        <row r="1504">
          <cell r="B1504" t="str">
            <v>&lt;REF&gt;EBITDASAWEIGHT7Y</v>
          </cell>
        </row>
        <row r="1505">
          <cell r="B1505" t="str">
            <v>&lt;REF&gt;EBITDASASQUARE7Y</v>
          </cell>
        </row>
        <row r="1507">
          <cell r="B1507" t="str">
            <v>&lt;REF&gt;EBITDASADEV7Y</v>
          </cell>
        </row>
        <row r="1508">
          <cell r="B1508" t="str">
            <v>&lt;REF&gt;EBITDASADEVSQR7Y</v>
          </cell>
        </row>
        <row r="1512">
          <cell r="B1512" t="str">
            <v>&lt;REF&gt;EBITDASABETA7Y</v>
          </cell>
          <cell r="E1512" t="str">
            <v>beta (b)</v>
          </cell>
        </row>
        <row r="1515">
          <cell r="B1515" t="str">
            <v>&lt;REF&gt;EBITDASAALPHA7Y</v>
          </cell>
          <cell r="E1515" t="str">
            <v>alpha (a)</v>
          </cell>
        </row>
        <row r="1519">
          <cell r="B1519" t="str">
            <v>&lt;REF&gt;EBITDASASE7YV1</v>
          </cell>
          <cell r="E1519" t="str">
            <v>SE (formula 1)</v>
          </cell>
        </row>
        <row r="1521">
          <cell r="B1521" t="str">
            <v>&lt;REF&gt;EBITDASASE7YV2</v>
          </cell>
          <cell r="E1521" t="str">
            <v>SE (formula 2)</v>
          </cell>
        </row>
        <row r="1525">
          <cell r="B1525" t="str">
            <v>&lt;REF&gt;EBITDASAVOLATILITY</v>
          </cell>
        </row>
        <row r="1528">
          <cell r="E1528">
            <v>8</v>
          </cell>
          <cell r="F1528">
            <v>7</v>
          </cell>
        </row>
        <row r="1529">
          <cell r="B1529" t="str">
            <v>&lt;REF&gt;ROC</v>
          </cell>
          <cell r="E1529">
            <v>13.839951345228787</v>
          </cell>
          <cell r="F1529">
            <v>14.17185781317005</v>
          </cell>
        </row>
        <row r="1530">
          <cell r="E1530">
            <v>64</v>
          </cell>
          <cell r="F1530">
            <v>49</v>
          </cell>
        </row>
        <row r="1531">
          <cell r="E1531">
            <v>110.7196107618303</v>
          </cell>
          <cell r="F1531">
            <v>99.203004692190348</v>
          </cell>
        </row>
        <row r="1532">
          <cell r="E1532">
            <v>191.54425323830012</v>
          </cell>
          <cell r="F1532">
            <v>200.84155387670899</v>
          </cell>
        </row>
        <row r="1533">
          <cell r="E1533">
            <v>13.142180778404294</v>
          </cell>
          <cell r="F1533">
            <v>13.961493129973796</v>
          </cell>
        </row>
        <row r="1534">
          <cell r="E1534">
            <v>0.69777056682449334</v>
          </cell>
          <cell r="F1534">
            <v>0.21036468319625357</v>
          </cell>
        </row>
        <row r="1535">
          <cell r="E1535">
            <v>0.48688376392657473</v>
          </cell>
          <cell r="F1535">
            <v>4.4253299936260128E-2</v>
          </cell>
        </row>
        <row r="1538">
          <cell r="B1538" t="str">
            <v>&lt;REF&gt;ROCSUM7Y</v>
          </cell>
        </row>
        <row r="1540">
          <cell r="B1540" t="str">
            <v>&lt;REF&gt;ROCWEIGHT7Y</v>
          </cell>
        </row>
        <row r="1541">
          <cell r="B1541" t="str">
            <v>&lt;REF&gt;ROCSQUARE7Y</v>
          </cell>
        </row>
        <row r="1543">
          <cell r="B1543" t="str">
            <v>&lt;REF&gt;ROCDEV7Y</v>
          </cell>
        </row>
        <row r="1544">
          <cell r="B1544" t="str">
            <v>&lt;REF&gt;ROCDEVSQR7Y</v>
          </cell>
        </row>
        <row r="1548">
          <cell r="B1548" t="str">
            <v>&lt;REF&gt;ROCBETA7Y</v>
          </cell>
          <cell r="E1548" t="str">
            <v>beta (b)</v>
          </cell>
        </row>
        <row r="1551">
          <cell r="B1551" t="str">
            <v>&lt;REF&gt;ROCALPHA7Y</v>
          </cell>
          <cell r="E1551" t="str">
            <v>alpha (a)</v>
          </cell>
        </row>
        <row r="1555">
          <cell r="B1555" t="str">
            <v>&lt;REF&gt;ROCSE7YV1</v>
          </cell>
          <cell r="E1555" t="str">
            <v>SE (formula 1)</v>
          </cell>
        </row>
        <row r="1557">
          <cell r="B1557" t="str">
            <v>&lt;REF&gt;ROCSE7YV2</v>
          </cell>
          <cell r="E1557" t="str">
            <v>SE (formula 2)</v>
          </cell>
        </row>
        <row r="1561">
          <cell r="B1561" t="str">
            <v>&lt;REF&gt;ROCVOLATILITY</v>
          </cell>
        </row>
        <row r="1569">
          <cell r="B1569" t="str">
            <v>&lt;NP&gt;OLAMETHOD</v>
          </cell>
        </row>
        <row r="1571">
          <cell r="B1571" t="str">
            <v>&lt;NP&gt;CAPFINADJ</v>
          </cell>
        </row>
        <row r="1572">
          <cell r="B1572" t="str">
            <v>&lt;NP&gt;AFOURPRINT</v>
          </cell>
        </row>
        <row r="1573">
          <cell r="B1573" t="str">
            <v>&lt;NP&gt;BENCHRTG</v>
          </cell>
          <cell r="H1573">
            <v>3</v>
          </cell>
        </row>
        <row r="1574">
          <cell r="B1574" t="str">
            <v>&lt;NP&gt;BENCHBP</v>
          </cell>
          <cell r="H1574">
            <v>5</v>
          </cell>
        </row>
        <row r="1575">
          <cell r="B1575" t="str">
            <v>&lt;NP&gt;RECFNOTE</v>
          </cell>
        </row>
        <row r="1576">
          <cell r="B1576" t="str">
            <v>ZTXTPREVIOUSFPSTATE</v>
          </cell>
          <cell r="E1576" t="str">
            <v>@NA</v>
          </cell>
          <cell r="F1576" t="str">
            <v>@NA</v>
          </cell>
        </row>
        <row r="1580">
          <cell r="E1580" t="str">
            <v>Downloaded 12/04/06</v>
          </cell>
          <cell r="F1580">
            <v>0.39583333333333298</v>
          </cell>
          <cell r="G1580">
            <v>4.4000000000000004</v>
          </cell>
        </row>
        <row r="1594">
          <cell r="B1594">
            <v>1</v>
          </cell>
        </row>
        <row r="1595">
          <cell r="B1595" t="str">
            <v>S.N.T.G.N. Transgaz S.A. Medias</v>
          </cell>
          <cell r="K1595" t="str">
            <v>Mil. RON</v>
          </cell>
          <cell r="L1595" t="str">
            <v>Mil. RON</v>
          </cell>
        </row>
        <row r="1596">
          <cell r="B1596" t="str">
            <v>2017</v>
          </cell>
        </row>
        <row r="1597">
          <cell r="B1597" t="str">
            <v>Dec</v>
          </cell>
          <cell r="E1597" t="str">
            <v>12</v>
          </cell>
          <cell r="F1597" t="str">
            <v>Dec.</v>
          </cell>
        </row>
        <row r="1598">
          <cell r="B1598">
            <v>31</v>
          </cell>
          <cell r="F1598" t="str">
            <v>31</v>
          </cell>
        </row>
        <row r="1599">
          <cell r="B1599" t="str">
            <v>2017</v>
          </cell>
          <cell r="K1599" t="str">
            <v>Dec. 31, 2016</v>
          </cell>
          <cell r="L1599" t="str">
            <v>Dec. 31, 2017</v>
          </cell>
        </row>
        <row r="1600">
          <cell r="B1600">
            <v>2017</v>
          </cell>
        </row>
        <row r="1604">
          <cell r="B1604">
            <v>2</v>
          </cell>
          <cell r="C1604" t="str">
            <v>Fully adjusted (including postretirement obligations).</v>
          </cell>
          <cell r="D1604" t="str">
            <v xml:space="preserve">Fully adjusted (including postretirement obligations). </v>
          </cell>
          <cell r="E1604" t="str">
            <v xml:space="preserve">Fully adjusted. </v>
          </cell>
          <cell r="F1604" t="str">
            <v xml:space="preserve">Fully adjusted (including postretirement obligations). </v>
          </cell>
        </row>
        <row r="1605">
          <cell r="C1605" t="str">
            <v xml:space="preserve">Excess cash and investments netted against debt. </v>
          </cell>
        </row>
        <row r="1606">
          <cell r="D1606" t="str">
            <v/>
          </cell>
        </row>
        <row r="1607">
          <cell r="B1607">
            <v>0</v>
          </cell>
          <cell r="C1607" t="str">
            <v xml:space="preserve">Postretirement obligations using actual returns. </v>
          </cell>
          <cell r="D1607" t="str">
            <v/>
          </cell>
        </row>
        <row r="1608">
          <cell r="B1608">
            <v>1</v>
          </cell>
          <cell r="C1608" t="str">
            <v xml:space="preserve"> N.M. - Not Meaningful.</v>
          </cell>
          <cell r="D1608" t="str">
            <v xml:space="preserve"> N.M. - Not Meaningful.</v>
          </cell>
        </row>
        <row r="1609">
          <cell r="C1609" t="str">
            <v>N.M. - Not Meaningful.</v>
          </cell>
        </row>
        <row r="1611">
          <cell r="C1611" t="str">
            <v>†</v>
          </cell>
        </row>
        <row r="1612">
          <cell r="C1612" t="str">
            <v>†Postretirement obligations using actual returns.</v>
          </cell>
        </row>
        <row r="1613">
          <cell r="B1613" t="str">
            <v>http://pine/sites/AUS/default.aspx</v>
          </cell>
          <cell r="F1613" t="str">
            <v>http://10.203.226.89/qcbin/start_a.htm</v>
          </cell>
        </row>
        <row r="1614">
          <cell r="B1614" t="str">
            <v>RON</v>
          </cell>
        </row>
        <row r="1615">
          <cell r="B1615" t="e">
            <v>#N/A</v>
          </cell>
        </row>
        <row r="1620">
          <cell r="B1620" t="str">
            <v>No</v>
          </cell>
          <cell r="F1620">
            <v>0</v>
          </cell>
        </row>
        <row r="1623">
          <cell r="E1623">
            <v>0</v>
          </cell>
          <cell r="F1623">
            <v>0</v>
          </cell>
        </row>
        <row r="1624">
          <cell r="A1624" t="str">
            <v>PUB</v>
          </cell>
          <cell r="E1624" t="str">
            <v>PUB</v>
          </cell>
          <cell r="F1624" t="str">
            <v>PUB</v>
          </cell>
        </row>
        <row r="1625">
          <cell r="E1625">
            <v>0</v>
          </cell>
          <cell r="F1625">
            <v>0</v>
          </cell>
        </row>
        <row r="1626">
          <cell r="E1626" t="str">
            <v>Final</v>
          </cell>
          <cell r="F1626" t="str">
            <v>Final</v>
          </cell>
        </row>
        <row r="1627">
          <cell r="E1627">
            <v>1299.43</v>
          </cell>
          <cell r="F1627">
            <v>1323.9880000000001</v>
          </cell>
        </row>
        <row r="1628">
          <cell r="E1628">
            <v>565.93299999999999</v>
          </cell>
          <cell r="F1628">
            <v>588.21400000000006</v>
          </cell>
        </row>
        <row r="1629">
          <cell r="E1629">
            <v>565.93299999999999</v>
          </cell>
          <cell r="F1629">
            <v>588.21400000000006</v>
          </cell>
        </row>
        <row r="1630">
          <cell r="E1630">
            <v>431.64</v>
          </cell>
          <cell r="F1630">
            <v>441.65500000000009</v>
          </cell>
        </row>
        <row r="1632">
          <cell r="E1632">
            <v>2.7490000000000001</v>
          </cell>
          <cell r="F1632">
            <v>7.0839999999999996</v>
          </cell>
        </row>
        <row r="1633">
          <cell r="E1633">
            <v>370.31200000000001</v>
          </cell>
          <cell r="F1633">
            <v>387.2</v>
          </cell>
        </row>
        <row r="1634">
          <cell r="E1634">
            <v>502.86900000000003</v>
          </cell>
          <cell r="F1634">
            <v>517.14100000000019</v>
          </cell>
        </row>
        <row r="1635">
          <cell r="E1635">
            <v>-21.628999999999998</v>
          </cell>
          <cell r="F1635">
            <v>-31.271999999999998</v>
          </cell>
        </row>
        <row r="1636">
          <cell r="E1636">
            <v>453.38299999999998</v>
          </cell>
          <cell r="F1636">
            <v>493.88099999999997</v>
          </cell>
        </row>
        <row r="1637">
          <cell r="E1637">
            <v>322.94400000000002</v>
          </cell>
          <cell r="F1637">
            <v>60.304000000000002</v>
          </cell>
        </row>
        <row r="1638">
          <cell r="E1638">
            <v>130.43899999999996</v>
          </cell>
          <cell r="F1638">
            <v>433.577</v>
          </cell>
        </row>
        <row r="1639">
          <cell r="E1639">
            <v>152.83099999999999</v>
          </cell>
          <cell r="F1639">
            <v>335.21899999999999</v>
          </cell>
        </row>
        <row r="1640">
          <cell r="E1640">
            <v>-22.392000000000024</v>
          </cell>
          <cell r="F1640">
            <v>98.358000000000004</v>
          </cell>
        </row>
        <row r="1641">
          <cell r="E1641">
            <v>197.511</v>
          </cell>
          <cell r="F1641">
            <v>274.14699999999999</v>
          </cell>
        </row>
        <row r="1642">
          <cell r="E1642">
            <v>138.898</v>
          </cell>
          <cell r="F1642">
            <v>146.505</v>
          </cell>
        </row>
        <row r="1643">
          <cell r="E1643">
            <v>0</v>
          </cell>
          <cell r="F1643">
            <v>0</v>
          </cell>
        </row>
        <row r="1644">
          <cell r="E1644">
            <v>2938.77</v>
          </cell>
          <cell r="F1644">
            <v>2984.3529199999998</v>
          </cell>
        </row>
        <row r="1645">
          <cell r="E1645">
            <v>3077.6680000000001</v>
          </cell>
          <cell r="F1645">
            <v>3130.8579199999999</v>
          </cell>
        </row>
        <row r="1646">
          <cell r="E1646" t="str">
            <v>@NA</v>
          </cell>
          <cell r="F1646" t="str">
            <v>@NA</v>
          </cell>
        </row>
        <row r="1647">
          <cell r="E1647" t="str">
            <v>@NA</v>
          </cell>
          <cell r="F1647" t="str">
            <v>@NA</v>
          </cell>
        </row>
        <row r="1648">
          <cell r="E1648" t="str">
            <v>@NA</v>
          </cell>
          <cell r="F1648" t="str">
            <v>@NA</v>
          </cell>
        </row>
        <row r="1652">
          <cell r="E1652">
            <v>43.552403746257973</v>
          </cell>
          <cell r="F1652">
            <v>44.427441940561394</v>
          </cell>
        </row>
        <row r="1653">
          <cell r="E1653">
            <v>162.41396871589669</v>
          </cell>
          <cell r="F1653">
            <v>64.987859966120851</v>
          </cell>
        </row>
        <row r="1654">
          <cell r="E1654">
            <v>34.35937295583448</v>
          </cell>
          <cell r="F1654">
            <v>34.771765303008792</v>
          </cell>
        </row>
        <row r="1655">
          <cell r="E1655">
            <v>13.839951345228787</v>
          </cell>
          <cell r="F1655">
            <v>14.17185781317005</v>
          </cell>
        </row>
        <row r="1656">
          <cell r="E1656">
            <v>205.86867951982538</v>
          </cell>
          <cell r="F1656">
            <v>83.034161490683246</v>
          </cell>
        </row>
        <row r="1657">
          <cell r="E1657">
            <v>205.94359534206694</v>
          </cell>
          <cell r="F1657">
            <v>83.034161490683246</v>
          </cell>
        </row>
        <row r="1658">
          <cell r="E1658">
            <v>183.99490538573508</v>
          </cell>
          <cell r="F1658">
            <v>74.001270468661801</v>
          </cell>
        </row>
        <row r="1659">
          <cell r="E1659">
            <v>164.98653566229984</v>
          </cell>
          <cell r="F1659">
            <v>69.717814793901752</v>
          </cell>
        </row>
        <row r="1660">
          <cell r="E1660">
            <v>0.24543187974548222</v>
          </cell>
          <cell r="F1660">
            <v>0.24906751624408802</v>
          </cell>
        </row>
        <row r="1661">
          <cell r="E1661">
            <v>362.04193004938878</v>
          </cell>
          <cell r="F1661">
            <v>352.98522234736032</v>
          </cell>
        </row>
        <row r="1662">
          <cell r="E1662">
            <v>326.41434721882246</v>
          </cell>
          <cell r="F1662">
            <v>337.10863110474043</v>
          </cell>
        </row>
        <row r="1663">
          <cell r="E1663">
            <v>93.909919509280172</v>
          </cell>
          <cell r="F1663">
            <v>295.9468960103751</v>
          </cell>
        </row>
        <row r="1664">
          <cell r="E1664">
            <v>-16.12118245043127</v>
          </cell>
          <cell r="F1664">
            <v>67.136275212450087</v>
          </cell>
        </row>
        <row r="1665">
          <cell r="E1665">
            <v>-3.9566521125292264</v>
          </cell>
          <cell r="F1665">
            <v>16.721465317044476</v>
          </cell>
        </row>
        <row r="1666">
          <cell r="E1666">
            <v>108.38968985334918</v>
          </cell>
          <cell r="F1666">
            <v>301.67484743963951</v>
          </cell>
        </row>
        <row r="1667">
          <cell r="E1667">
            <v>4.5130923803347205</v>
          </cell>
          <cell r="F1667">
            <v>4.6793883256126811</v>
          </cell>
        </row>
        <row r="1668">
          <cell r="E1668" t="e">
            <v>#DIV/0!</v>
          </cell>
          <cell r="F1668" t="e">
            <v>#DIV/0!</v>
          </cell>
        </row>
        <row r="1669">
          <cell r="E1669">
            <v>0</v>
          </cell>
          <cell r="F1669">
            <v>0</v>
          </cell>
        </row>
        <row r="1670">
          <cell r="E1670">
            <v>12.509737550630195</v>
          </cell>
          <cell r="F1670">
            <v>12.974023471858063</v>
          </cell>
        </row>
        <row r="1671">
          <cell r="E1671">
            <v>86.570247933884289</v>
          </cell>
          <cell r="F1671">
            <v>106.3214952703421</v>
          </cell>
        </row>
        <row r="1672">
          <cell r="E1672">
            <v>0</v>
          </cell>
          <cell r="F1672">
            <v>0</v>
          </cell>
        </row>
        <row r="1673">
          <cell r="E1673" t="e">
            <v>#DIV/0!</v>
          </cell>
          <cell r="F1673" t="e">
            <v>#DIV/0!</v>
          </cell>
        </row>
        <row r="1674">
          <cell r="E1674">
            <v>0</v>
          </cell>
          <cell r="F1674">
            <v>0</v>
          </cell>
        </row>
        <row r="1675">
          <cell r="E1675">
            <v>0</v>
          </cell>
          <cell r="F1675">
            <v>0</v>
          </cell>
        </row>
        <row r="1676">
          <cell r="E1676">
            <v>205.86867951982538</v>
          </cell>
          <cell r="F1676">
            <v>83.034161490683246</v>
          </cell>
        </row>
        <row r="1677">
          <cell r="E1677">
            <v>205.86867951982538</v>
          </cell>
          <cell r="F1677">
            <v>83.034161490683246</v>
          </cell>
        </row>
        <row r="1678">
          <cell r="E1678">
            <v>205.86867951982538</v>
          </cell>
          <cell r="F1678">
            <v>83.034161490683246</v>
          </cell>
        </row>
        <row r="1679">
          <cell r="E1679" t="e">
            <v>#DIV/0!</v>
          </cell>
          <cell r="F1679" t="e">
            <v>#DIV/0!</v>
          </cell>
        </row>
        <row r="1680">
          <cell r="E1680" t="e">
            <v>#DIV/0!</v>
          </cell>
          <cell r="F1680" t="e">
            <v>#DIV/0!</v>
          </cell>
        </row>
        <row r="1681">
          <cell r="E1681">
            <v>4.5130923803347205</v>
          </cell>
          <cell r="F1681">
            <v>4.6793883256126811</v>
          </cell>
        </row>
        <row r="1682">
          <cell r="E1682">
            <v>100</v>
          </cell>
          <cell r="F1682">
            <v>100</v>
          </cell>
        </row>
        <row r="1683">
          <cell r="E1683">
            <v>0</v>
          </cell>
          <cell r="F1683">
            <v>0</v>
          </cell>
        </row>
        <row r="1684">
          <cell r="E1684">
            <v>0</v>
          </cell>
          <cell r="F1684">
            <v>0</v>
          </cell>
        </row>
        <row r="1685">
          <cell r="E1685">
            <v>0</v>
          </cell>
          <cell r="F1685">
            <v>0</v>
          </cell>
        </row>
        <row r="1689">
          <cell r="E1689">
            <v>565.93299999999999</v>
          </cell>
          <cell r="F1689">
            <v>588.21400000000006</v>
          </cell>
        </row>
        <row r="1690">
          <cell r="E1690">
            <v>446.476</v>
          </cell>
          <cell r="F1690">
            <v>460.37400000000008</v>
          </cell>
        </row>
        <row r="1691">
          <cell r="E1691">
            <v>2.7490000000000001</v>
          </cell>
          <cell r="F1691">
            <v>7.0839999999999996</v>
          </cell>
        </row>
        <row r="1692">
          <cell r="E1692">
            <v>2.7490000000000001</v>
          </cell>
          <cell r="F1692">
            <v>7.0839999999999996</v>
          </cell>
        </row>
        <row r="1693">
          <cell r="E1693">
            <v>3225.9940000000001</v>
          </cell>
          <cell r="F1693">
            <v>3248.50846</v>
          </cell>
        </row>
        <row r="1694">
          <cell r="E1694">
            <v>3872.4160000000002</v>
          </cell>
          <cell r="F1694">
            <v>3972.6370000000002</v>
          </cell>
        </row>
        <row r="1695">
          <cell r="E1695">
            <v>505.61800000000005</v>
          </cell>
          <cell r="F1695">
            <v>524.22500000000014</v>
          </cell>
        </row>
        <row r="1696">
          <cell r="E1696">
            <v>2.7480000000000002</v>
          </cell>
          <cell r="F1696">
            <v>7.0839999999999996</v>
          </cell>
        </row>
        <row r="1697">
          <cell r="E1697">
            <v>350.03800000000001</v>
          </cell>
          <cell r="F1697">
            <v>181.9220000000002</v>
          </cell>
        </row>
        <row r="1698">
          <cell r="E1698">
            <v>3077.6680000000001</v>
          </cell>
          <cell r="F1698">
            <v>3130.8579199999999</v>
          </cell>
        </row>
        <row r="1699">
          <cell r="E1699">
            <v>370.31200000000001</v>
          </cell>
          <cell r="F1699">
            <v>387.2</v>
          </cell>
        </row>
        <row r="1700">
          <cell r="E1700">
            <v>2960.19</v>
          </cell>
          <cell r="F1700">
            <v>2984.4250000000002</v>
          </cell>
        </row>
        <row r="1701">
          <cell r="E1701">
            <v>370.31200000000001</v>
          </cell>
          <cell r="F1701">
            <v>387.2</v>
          </cell>
        </row>
        <row r="1702">
          <cell r="E1702">
            <v>153.29499999999999</v>
          </cell>
          <cell r="F1702">
            <v>335.2</v>
          </cell>
        </row>
        <row r="1703">
          <cell r="E1703" t="str">
            <v>@NA</v>
          </cell>
          <cell r="F1703" t="str">
            <v>@NA</v>
          </cell>
        </row>
        <row r="1704">
          <cell r="E1704">
            <v>152.83099999999999</v>
          </cell>
          <cell r="F1704">
            <v>335.21899999999999</v>
          </cell>
        </row>
        <row r="1705">
          <cell r="E1705">
            <v>2.7480000000000002</v>
          </cell>
          <cell r="F1705">
            <v>7.0839999999999996</v>
          </cell>
        </row>
        <row r="1706">
          <cell r="E1706" t="str">
            <v>@NA</v>
          </cell>
          <cell r="F1706" t="str">
            <v>@NA</v>
          </cell>
        </row>
        <row r="1707">
          <cell r="E1707" t="str">
            <v>@NA</v>
          </cell>
          <cell r="F1707" t="str">
            <v>@NA</v>
          </cell>
        </row>
        <row r="1708">
          <cell r="E1708" t="str">
            <v>@NA</v>
          </cell>
          <cell r="F1708" t="str">
            <v>@NA</v>
          </cell>
        </row>
        <row r="1709">
          <cell r="E1709" t="str">
            <v>@NA</v>
          </cell>
          <cell r="F1709" t="str">
            <v>@NA</v>
          </cell>
        </row>
        <row r="1710">
          <cell r="E1710">
            <v>258.255</v>
          </cell>
          <cell r="F1710">
            <v>255.19400000000002</v>
          </cell>
        </row>
        <row r="1711">
          <cell r="E1711" t="str">
            <v>@NA</v>
          </cell>
          <cell r="F1711" t="str">
            <v>@NA</v>
          </cell>
        </row>
        <row r="1712">
          <cell r="E1712">
            <v>1.1000000000000001</v>
          </cell>
          <cell r="F1712">
            <v>0.84199999999999997</v>
          </cell>
        </row>
        <row r="1713">
          <cell r="E1713" t="str">
            <v>@NA</v>
          </cell>
          <cell r="F1713" t="str">
            <v>@NA</v>
          </cell>
        </row>
        <row r="1714">
          <cell r="E1714" t="str">
            <v>@NA</v>
          </cell>
          <cell r="F1714" t="str">
            <v>@NA</v>
          </cell>
        </row>
        <row r="1715">
          <cell r="E1715" t="str">
            <v>@NA</v>
          </cell>
          <cell r="F1715" t="str">
            <v>@NA</v>
          </cell>
        </row>
        <row r="1716">
          <cell r="E1716" t="str">
            <v>@NA</v>
          </cell>
          <cell r="F1716" t="str">
            <v>@NA</v>
          </cell>
        </row>
        <row r="1717">
          <cell r="E1717" t="e">
            <v>#DIV/0!</v>
          </cell>
          <cell r="F1717" t="e">
            <v>#DIV/0!</v>
          </cell>
        </row>
        <row r="1718">
          <cell r="E1718" t="str">
            <v>@NA</v>
          </cell>
          <cell r="F1718" t="str">
            <v>@NA</v>
          </cell>
        </row>
        <row r="1719">
          <cell r="E1719" t="str">
            <v>@NA</v>
          </cell>
          <cell r="F1719" t="str">
            <v>@NA</v>
          </cell>
        </row>
        <row r="1721">
          <cell r="E1721" t="str">
            <v>BBB-/Stable/--</v>
          </cell>
          <cell r="F1721" t="str">
            <v>BB+/Stable/--</v>
          </cell>
        </row>
      </sheetData>
      <sheetData sheetId="7"/>
      <sheetData sheetId="8">
        <row r="7">
          <cell r="B7">
            <v>69.895499999999998</v>
          </cell>
        </row>
        <row r="126">
          <cell r="B126">
            <v>-978.98960199999999</v>
          </cell>
        </row>
      </sheetData>
      <sheetData sheetId="9">
        <row r="3">
          <cell r="E3">
            <v>1</v>
          </cell>
        </row>
        <row r="4">
          <cell r="O4" t="str">
            <v>Y</v>
          </cell>
          <cell r="P4">
            <v>43070</v>
          </cell>
        </row>
        <row r="5">
          <cell r="L5">
            <v>0</v>
          </cell>
          <cell r="O5" t="str">
            <v>N</v>
          </cell>
          <cell r="P5">
            <v>42705</v>
          </cell>
        </row>
        <row r="6">
          <cell r="L6" t="str">
            <v>Org Type: Gas</v>
          </cell>
        </row>
        <row r="8">
          <cell r="M8" t="str">
            <v>S</v>
          </cell>
          <cell r="N8" t="str">
            <v>S</v>
          </cell>
        </row>
        <row r="9">
          <cell r="M9" t="str">
            <v>S</v>
          </cell>
          <cell r="N9" t="str">
            <v>S</v>
          </cell>
        </row>
        <row r="10">
          <cell r="M10" t="str">
            <v>S</v>
          </cell>
          <cell r="N10" t="str">
            <v>S</v>
          </cell>
        </row>
        <row r="11">
          <cell r="M11" t="str">
            <v>O</v>
          </cell>
          <cell r="N11" t="str">
            <v>O</v>
          </cell>
        </row>
        <row r="12">
          <cell r="M12" t="str">
            <v>O</v>
          </cell>
          <cell r="N12" t="str">
            <v>O</v>
          </cell>
        </row>
        <row r="13">
          <cell r="M13" t="str">
            <v>O</v>
          </cell>
          <cell r="N13" t="str">
            <v>O</v>
          </cell>
        </row>
        <row r="14">
          <cell r="M14" t="str">
            <v>S</v>
          </cell>
          <cell r="N14" t="str">
            <v>S</v>
          </cell>
        </row>
        <row r="15">
          <cell r="A15" t="str">
            <v>N</v>
          </cell>
          <cell r="M15" t="str">
            <v>O</v>
          </cell>
        </row>
        <row r="16">
          <cell r="M16" t="str">
            <v>S</v>
          </cell>
          <cell r="N16" t="str">
            <v>S</v>
          </cell>
        </row>
        <row r="17">
          <cell r="M17" t="str">
            <v>S</v>
          </cell>
          <cell r="N17" t="str">
            <v>S</v>
          </cell>
        </row>
        <row r="18">
          <cell r="M18" t="str">
            <v>S</v>
          </cell>
          <cell r="N18" t="str">
            <v>S</v>
          </cell>
        </row>
        <row r="19">
          <cell r="A19" t="str">
            <v>N</v>
          </cell>
          <cell r="M19" t="str">
            <v>O</v>
          </cell>
          <cell r="N19" t="str">
            <v>S</v>
          </cell>
        </row>
        <row r="20">
          <cell r="M20" t="str">
            <v>S</v>
          </cell>
          <cell r="N20" t="str">
            <v>S</v>
          </cell>
        </row>
        <row r="21">
          <cell r="M21" t="str">
            <v>S</v>
          </cell>
          <cell r="N21" t="str">
            <v>O</v>
          </cell>
        </row>
        <row r="22">
          <cell r="M22" t="str">
            <v>S</v>
          </cell>
          <cell r="N22" t="str">
            <v>S</v>
          </cell>
        </row>
        <row r="23">
          <cell r="A23" t="str">
            <v>N</v>
          </cell>
          <cell r="M23" t="str">
            <v>O</v>
          </cell>
          <cell r="N23" t="str">
            <v>S</v>
          </cell>
        </row>
        <row r="24">
          <cell r="M24" t="str">
            <v>S</v>
          </cell>
          <cell r="N24" t="str">
            <v>S</v>
          </cell>
        </row>
        <row r="25">
          <cell r="A25" t="str">
            <v>N</v>
          </cell>
          <cell r="M25" t="str">
            <v>O</v>
          </cell>
          <cell r="N25" t="str">
            <v>S</v>
          </cell>
        </row>
        <row r="26">
          <cell r="A26" t="str">
            <v>N</v>
          </cell>
          <cell r="M26" t="str">
            <v>O</v>
          </cell>
        </row>
        <row r="27">
          <cell r="A27" t="str">
            <v>N</v>
          </cell>
          <cell r="M27" t="str">
            <v>O</v>
          </cell>
        </row>
        <row r="28">
          <cell r="A28" t="str">
            <v>N</v>
          </cell>
          <cell r="N28" t="str">
            <v>O</v>
          </cell>
        </row>
        <row r="30">
          <cell r="M30" t="str">
            <v>S</v>
          </cell>
          <cell r="N30" t="str">
            <v>S</v>
          </cell>
        </row>
        <row r="32">
          <cell r="A32" t="str">
            <v>N</v>
          </cell>
          <cell r="M32" t="str">
            <v>O</v>
          </cell>
        </row>
        <row r="33">
          <cell r="M33" t="str">
            <v>S</v>
          </cell>
          <cell r="N33" t="str">
            <v>S</v>
          </cell>
        </row>
        <row r="34">
          <cell r="M34" t="str">
            <v>O</v>
          </cell>
          <cell r="N34" t="str">
            <v>O</v>
          </cell>
        </row>
        <row r="35">
          <cell r="M35" t="str">
            <v>O</v>
          </cell>
          <cell r="N35" t="str">
            <v>O</v>
          </cell>
        </row>
        <row r="36">
          <cell r="A36" t="str">
            <v>Y</v>
          </cell>
          <cell r="M36" t="str">
            <v>S</v>
          </cell>
        </row>
        <row r="37">
          <cell r="M37" t="str">
            <v>S</v>
          </cell>
          <cell r="N37" t="str">
            <v>S</v>
          </cell>
        </row>
        <row r="38">
          <cell r="M38" t="str">
            <v>O</v>
          </cell>
          <cell r="N38" t="str">
            <v>O</v>
          </cell>
        </row>
        <row r="39">
          <cell r="M39" t="str">
            <v>S</v>
          </cell>
          <cell r="N39" t="str">
            <v>S</v>
          </cell>
        </row>
        <row r="40">
          <cell r="M40" t="str">
            <v>O</v>
          </cell>
          <cell r="N40" t="str">
            <v>O</v>
          </cell>
        </row>
        <row r="41">
          <cell r="M41" t="str">
            <v>S</v>
          </cell>
          <cell r="N41" t="str">
            <v>S</v>
          </cell>
        </row>
        <row r="42">
          <cell r="M42" t="str">
            <v>S</v>
          </cell>
          <cell r="N42" t="str">
            <v>S</v>
          </cell>
        </row>
        <row r="43">
          <cell r="M43" t="str">
            <v>S</v>
          </cell>
          <cell r="N43" t="str">
            <v>S</v>
          </cell>
        </row>
        <row r="44">
          <cell r="M44" t="str">
            <v>S</v>
          </cell>
          <cell r="N44" t="str">
            <v>S</v>
          </cell>
        </row>
        <row r="45">
          <cell r="M45" t="str">
            <v>S</v>
          </cell>
          <cell r="N45" t="str">
            <v>S</v>
          </cell>
        </row>
        <row r="46">
          <cell r="A46" t="str">
            <v>N</v>
          </cell>
          <cell r="M46" t="str">
            <v>O</v>
          </cell>
        </row>
        <row r="47">
          <cell r="A47" t="str">
            <v>N</v>
          </cell>
          <cell r="N47" t="str">
            <v>S</v>
          </cell>
        </row>
        <row r="48">
          <cell r="M48" t="str">
            <v>O</v>
          </cell>
          <cell r="N48" t="str">
            <v>O</v>
          </cell>
        </row>
        <row r="49">
          <cell r="A49" t="str">
            <v>N</v>
          </cell>
          <cell r="N49" t="str">
            <v>O</v>
          </cell>
        </row>
        <row r="50">
          <cell r="A50" t="str">
            <v>N</v>
          </cell>
          <cell r="N50" t="str">
            <v>S</v>
          </cell>
        </row>
        <row r="51">
          <cell r="A51" t="str">
            <v>N</v>
          </cell>
          <cell r="N51" t="str">
            <v>S</v>
          </cell>
        </row>
        <row r="52">
          <cell r="A52" t="str">
            <v>N</v>
          </cell>
          <cell r="N52" t="str">
            <v>S</v>
          </cell>
        </row>
        <row r="53">
          <cell r="A53" t="str">
            <v>N</v>
          </cell>
          <cell r="M53" t="str">
            <v>O</v>
          </cell>
        </row>
        <row r="54">
          <cell r="A54" t="str">
            <v>N</v>
          </cell>
          <cell r="M54" t="str">
            <v>O</v>
          </cell>
        </row>
        <row r="55">
          <cell r="A55" t="str">
            <v>N</v>
          </cell>
          <cell r="M55" t="str">
            <v>O</v>
          </cell>
        </row>
        <row r="56">
          <cell r="A56" t="str">
            <v>N</v>
          </cell>
          <cell r="M56" t="str">
            <v>O</v>
          </cell>
        </row>
        <row r="57">
          <cell r="A57" t="str">
            <v>N</v>
          </cell>
          <cell r="M57" t="str">
            <v>O</v>
          </cell>
        </row>
        <row r="58">
          <cell r="A58" t="str">
            <v>N</v>
          </cell>
          <cell r="M58" t="str">
            <v>O</v>
          </cell>
        </row>
        <row r="59">
          <cell r="A59" t="str">
            <v>N</v>
          </cell>
          <cell r="M59" t="str">
            <v>O</v>
          </cell>
        </row>
        <row r="60">
          <cell r="A60" t="str">
            <v>N</v>
          </cell>
          <cell r="M60" t="str">
            <v>O</v>
          </cell>
        </row>
        <row r="61">
          <cell r="A61" t="str">
            <v>N</v>
          </cell>
          <cell r="M61" t="str">
            <v>O</v>
          </cell>
        </row>
        <row r="62">
          <cell r="A62" t="str">
            <v>N</v>
          </cell>
          <cell r="M62" t="str">
            <v>O</v>
          </cell>
        </row>
        <row r="63">
          <cell r="A63" t="str">
            <v>N</v>
          </cell>
          <cell r="M63" t="str">
            <v>O</v>
          </cell>
        </row>
        <row r="64">
          <cell r="A64" t="str">
            <v>N</v>
          </cell>
          <cell r="M64" t="str">
            <v>O</v>
          </cell>
        </row>
        <row r="65">
          <cell r="A65" t="str">
            <v>N</v>
          </cell>
          <cell r="M65" t="str">
            <v>O</v>
          </cell>
        </row>
        <row r="66">
          <cell r="A66" t="str">
            <v>N</v>
          </cell>
          <cell r="M66" t="str">
            <v>O</v>
          </cell>
        </row>
      </sheetData>
      <sheetData sheetId="10"/>
      <sheetData sheetId="11"/>
      <sheetData sheetId="12"/>
      <sheetData sheetId="13"/>
      <sheetData sheetId="14">
        <row r="2">
          <cell r="B2" t="str">
            <v>Thousands</v>
          </cell>
          <cell r="C2" t="str">
            <v>As Reported</v>
          </cell>
        </row>
        <row r="3">
          <cell r="A3" t="str">
            <v>USD</v>
          </cell>
          <cell r="B3" t="str">
            <v>Millions</v>
          </cell>
          <cell r="C3" t="str">
            <v>ARG Jun-2006</v>
          </cell>
        </row>
        <row r="4">
          <cell r="A4" t="str">
            <v>EUR</v>
          </cell>
          <cell r="B4" t="str">
            <v>Billions</v>
          </cell>
        </row>
        <row r="5">
          <cell r="A5" t="str">
            <v>GBP</v>
          </cell>
          <cell r="B5" t="str">
            <v>Trillions</v>
          </cell>
        </row>
        <row r="6">
          <cell r="A6" t="str">
            <v>JPY</v>
          </cell>
        </row>
        <row r="7">
          <cell r="A7" t="str">
            <v>AED</v>
          </cell>
        </row>
        <row r="8">
          <cell r="A8" t="str">
            <v>AFA</v>
          </cell>
        </row>
        <row r="9">
          <cell r="A9" t="str">
            <v>ALL</v>
          </cell>
        </row>
        <row r="10">
          <cell r="A10" t="str">
            <v>AMD</v>
          </cell>
        </row>
        <row r="11">
          <cell r="A11" t="str">
            <v>ANG</v>
          </cell>
        </row>
        <row r="12">
          <cell r="A12" t="str">
            <v>AOA</v>
          </cell>
        </row>
        <row r="13">
          <cell r="A13" t="str">
            <v>AON</v>
          </cell>
        </row>
        <row r="14">
          <cell r="A14" t="str">
            <v>AOR</v>
          </cell>
        </row>
        <row r="15">
          <cell r="A15" t="str">
            <v>ARA</v>
          </cell>
        </row>
        <row r="16">
          <cell r="A16" t="str">
            <v>ARS</v>
          </cell>
        </row>
        <row r="17">
          <cell r="A17" t="str">
            <v>ATS</v>
          </cell>
        </row>
        <row r="18">
          <cell r="A18" t="str">
            <v>AUD</v>
          </cell>
        </row>
        <row r="19">
          <cell r="A19" t="str">
            <v>AWG</v>
          </cell>
        </row>
        <row r="20">
          <cell r="A20" t="str">
            <v>AZM</v>
          </cell>
        </row>
        <row r="21">
          <cell r="A21" t="str">
            <v>BBD</v>
          </cell>
        </row>
        <row r="22">
          <cell r="A22" t="str">
            <v>BDT</v>
          </cell>
        </row>
        <row r="23">
          <cell r="A23" t="str">
            <v>BEF</v>
          </cell>
        </row>
        <row r="24">
          <cell r="A24" t="str">
            <v>BEL</v>
          </cell>
        </row>
        <row r="25">
          <cell r="A25" t="str">
            <v>BGL</v>
          </cell>
        </row>
        <row r="26">
          <cell r="A26" t="str">
            <v>BGN</v>
          </cell>
        </row>
        <row r="27">
          <cell r="A27" t="str">
            <v>BHD</v>
          </cell>
        </row>
        <row r="28">
          <cell r="A28" t="str">
            <v>BIF</v>
          </cell>
        </row>
        <row r="29">
          <cell r="A29" t="str">
            <v>BMD</v>
          </cell>
        </row>
        <row r="30">
          <cell r="A30" t="str">
            <v>BND</v>
          </cell>
        </row>
        <row r="31">
          <cell r="A31" t="str">
            <v>BOB</v>
          </cell>
        </row>
        <row r="32">
          <cell r="A32" t="str">
            <v>BOV</v>
          </cell>
        </row>
        <row r="33">
          <cell r="A33" t="str">
            <v>BRC</v>
          </cell>
        </row>
        <row r="34">
          <cell r="A34" t="str">
            <v>BRE</v>
          </cell>
        </row>
        <row r="35">
          <cell r="A35" t="str">
            <v>BRL</v>
          </cell>
        </row>
        <row r="36">
          <cell r="A36" t="str">
            <v>BRR</v>
          </cell>
        </row>
        <row r="37">
          <cell r="A37" t="str">
            <v>BSD</v>
          </cell>
        </row>
        <row r="38">
          <cell r="A38" t="str">
            <v>BTN</v>
          </cell>
        </row>
        <row r="39">
          <cell r="A39" t="str">
            <v>BWP</v>
          </cell>
        </row>
        <row r="40">
          <cell r="A40" t="str">
            <v>BYB</v>
          </cell>
        </row>
        <row r="41">
          <cell r="A41" t="str">
            <v>BYR</v>
          </cell>
        </row>
        <row r="42">
          <cell r="A42" t="str">
            <v>BZD</v>
          </cell>
        </row>
        <row r="43">
          <cell r="A43" t="str">
            <v>CAD</v>
          </cell>
        </row>
        <row r="44">
          <cell r="A44" t="str">
            <v>CDF</v>
          </cell>
        </row>
        <row r="45">
          <cell r="A45" t="str">
            <v>CHF</v>
          </cell>
        </row>
        <row r="46">
          <cell r="A46" t="str">
            <v>CLF</v>
          </cell>
        </row>
        <row r="47">
          <cell r="A47" t="str">
            <v>CLP</v>
          </cell>
        </row>
        <row r="48">
          <cell r="A48" t="str">
            <v>CNY</v>
          </cell>
        </row>
        <row r="49">
          <cell r="A49" t="str">
            <v>COP</v>
          </cell>
        </row>
        <row r="50">
          <cell r="A50" t="str">
            <v>CRC</v>
          </cell>
        </row>
        <row r="51">
          <cell r="A51" t="str">
            <v>CUP</v>
          </cell>
        </row>
        <row r="52">
          <cell r="A52" t="str">
            <v>CVE</v>
          </cell>
        </row>
        <row r="53">
          <cell r="A53" t="str">
            <v>CYP</v>
          </cell>
        </row>
        <row r="54">
          <cell r="A54" t="str">
            <v>CZK</v>
          </cell>
        </row>
        <row r="55">
          <cell r="A55" t="str">
            <v>DEM</v>
          </cell>
        </row>
        <row r="56">
          <cell r="A56" t="str">
            <v>DJF</v>
          </cell>
        </row>
        <row r="57">
          <cell r="A57" t="str">
            <v>DKK</v>
          </cell>
        </row>
        <row r="58">
          <cell r="A58" t="str">
            <v>DOP</v>
          </cell>
        </row>
        <row r="59">
          <cell r="A59" t="str">
            <v>DZD</v>
          </cell>
        </row>
        <row r="60">
          <cell r="A60" t="str">
            <v>ECS</v>
          </cell>
        </row>
        <row r="61">
          <cell r="A61" t="str">
            <v>EEK</v>
          </cell>
        </row>
        <row r="62">
          <cell r="A62" t="str">
            <v>EGP</v>
          </cell>
        </row>
        <row r="63">
          <cell r="A63" t="str">
            <v>ESP</v>
          </cell>
        </row>
        <row r="64">
          <cell r="A64" t="str">
            <v>ETB</v>
          </cell>
        </row>
        <row r="65">
          <cell r="A65" t="str">
            <v>EUR</v>
          </cell>
        </row>
        <row r="66">
          <cell r="A66" t="str">
            <v>FIM</v>
          </cell>
        </row>
        <row r="67">
          <cell r="A67" t="str">
            <v>FJD</v>
          </cell>
        </row>
        <row r="68">
          <cell r="A68" t="str">
            <v>FKP</v>
          </cell>
        </row>
        <row r="69">
          <cell r="A69" t="str">
            <v>FRF</v>
          </cell>
        </row>
        <row r="70">
          <cell r="A70" t="str">
            <v>GBP</v>
          </cell>
        </row>
        <row r="71">
          <cell r="A71" t="str">
            <v>GHC</v>
          </cell>
        </row>
        <row r="72">
          <cell r="A72" t="str">
            <v>GIP</v>
          </cell>
        </row>
        <row r="73">
          <cell r="A73" t="str">
            <v>GMD</v>
          </cell>
        </row>
        <row r="74">
          <cell r="A74" t="str">
            <v>GNF</v>
          </cell>
        </row>
        <row r="75">
          <cell r="A75" t="str">
            <v>GRD</v>
          </cell>
        </row>
        <row r="76">
          <cell r="A76" t="str">
            <v>GTQ</v>
          </cell>
        </row>
        <row r="77">
          <cell r="A77" t="str">
            <v>GWP</v>
          </cell>
        </row>
        <row r="78">
          <cell r="A78" t="str">
            <v>GYD</v>
          </cell>
        </row>
        <row r="79">
          <cell r="A79" t="str">
            <v>HKD</v>
          </cell>
        </row>
        <row r="80">
          <cell r="A80" t="str">
            <v>HNL</v>
          </cell>
        </row>
        <row r="81">
          <cell r="A81" t="str">
            <v>HRD</v>
          </cell>
        </row>
        <row r="82">
          <cell r="A82" t="str">
            <v>HRK</v>
          </cell>
        </row>
        <row r="83">
          <cell r="A83" t="str">
            <v>HTG</v>
          </cell>
        </row>
        <row r="84">
          <cell r="A84" t="str">
            <v>HUF</v>
          </cell>
        </row>
        <row r="85">
          <cell r="A85" t="str">
            <v>IDR</v>
          </cell>
        </row>
        <row r="86">
          <cell r="A86" t="str">
            <v>IEP</v>
          </cell>
        </row>
        <row r="87">
          <cell r="A87" t="str">
            <v>ILS</v>
          </cell>
        </row>
        <row r="88">
          <cell r="A88" t="str">
            <v>INR</v>
          </cell>
        </row>
        <row r="89">
          <cell r="A89" t="str">
            <v>IQD</v>
          </cell>
        </row>
        <row r="90">
          <cell r="A90" t="str">
            <v>IRR</v>
          </cell>
        </row>
        <row r="91">
          <cell r="A91" t="str">
            <v>ISK</v>
          </cell>
        </row>
        <row r="92">
          <cell r="A92" t="str">
            <v>ITL</v>
          </cell>
        </row>
        <row r="93">
          <cell r="A93" t="str">
            <v>JMD</v>
          </cell>
        </row>
        <row r="94">
          <cell r="A94" t="str">
            <v>JOD</v>
          </cell>
        </row>
        <row r="95">
          <cell r="A95" t="str">
            <v>JPY</v>
          </cell>
        </row>
        <row r="96">
          <cell r="A96" t="str">
            <v>KES</v>
          </cell>
        </row>
        <row r="97">
          <cell r="A97" t="str">
            <v>KHR</v>
          </cell>
        </row>
        <row r="98">
          <cell r="A98" t="str">
            <v>KMF</v>
          </cell>
        </row>
        <row r="99">
          <cell r="A99" t="str">
            <v>KPW</v>
          </cell>
        </row>
        <row r="100">
          <cell r="A100" t="str">
            <v>KRW</v>
          </cell>
        </row>
        <row r="101">
          <cell r="A101" t="str">
            <v>KWD</v>
          </cell>
        </row>
        <row r="102">
          <cell r="A102" t="str">
            <v>KYD</v>
          </cell>
        </row>
        <row r="103">
          <cell r="A103" t="str">
            <v>KZT</v>
          </cell>
        </row>
        <row r="104">
          <cell r="A104" t="str">
            <v>LAK</v>
          </cell>
        </row>
        <row r="105">
          <cell r="A105" t="str">
            <v>LBP</v>
          </cell>
        </row>
        <row r="106">
          <cell r="A106" t="str">
            <v>LKR</v>
          </cell>
        </row>
        <row r="107">
          <cell r="A107" t="str">
            <v>LRD</v>
          </cell>
        </row>
        <row r="108">
          <cell r="A108" t="str">
            <v>LSL</v>
          </cell>
        </row>
        <row r="109">
          <cell r="A109" t="str">
            <v>LTL</v>
          </cell>
        </row>
        <row r="110">
          <cell r="A110" t="str">
            <v>LUF</v>
          </cell>
        </row>
        <row r="111">
          <cell r="A111" t="str">
            <v>LVL</v>
          </cell>
        </row>
        <row r="112">
          <cell r="A112" t="str">
            <v>LYD</v>
          </cell>
        </row>
        <row r="113">
          <cell r="A113" t="str">
            <v>MAD</v>
          </cell>
        </row>
        <row r="114">
          <cell r="A114" t="str">
            <v>MDL</v>
          </cell>
        </row>
        <row r="115">
          <cell r="A115" t="str">
            <v>MGF</v>
          </cell>
        </row>
        <row r="116">
          <cell r="A116" t="str">
            <v>MKD</v>
          </cell>
        </row>
        <row r="117">
          <cell r="A117" t="str">
            <v>MMK</v>
          </cell>
        </row>
        <row r="118">
          <cell r="A118" t="str">
            <v>MNT</v>
          </cell>
        </row>
        <row r="119">
          <cell r="A119" t="str">
            <v>MOP</v>
          </cell>
        </row>
        <row r="120">
          <cell r="A120" t="str">
            <v>MRO</v>
          </cell>
        </row>
        <row r="121">
          <cell r="A121" t="str">
            <v>MTL</v>
          </cell>
        </row>
        <row r="122">
          <cell r="A122" t="str">
            <v>MUR</v>
          </cell>
        </row>
        <row r="123">
          <cell r="A123" t="str">
            <v>MVR</v>
          </cell>
        </row>
        <row r="124">
          <cell r="A124" t="str">
            <v>MWK</v>
          </cell>
        </row>
        <row r="125">
          <cell r="A125" t="str">
            <v>MXN</v>
          </cell>
        </row>
        <row r="126">
          <cell r="A126" t="str">
            <v>MXP</v>
          </cell>
        </row>
        <row r="127">
          <cell r="A127" t="str">
            <v>MYR</v>
          </cell>
        </row>
        <row r="128">
          <cell r="A128" t="str">
            <v>MZM</v>
          </cell>
        </row>
        <row r="129">
          <cell r="A129" t="str">
            <v>NAD</v>
          </cell>
        </row>
        <row r="130">
          <cell r="A130" t="str">
            <v>NGN</v>
          </cell>
        </row>
        <row r="131">
          <cell r="A131" t="str">
            <v>NIC</v>
          </cell>
        </row>
        <row r="132">
          <cell r="A132" t="str">
            <v>NIO</v>
          </cell>
        </row>
        <row r="133">
          <cell r="A133" t="str">
            <v>NLG</v>
          </cell>
        </row>
        <row r="134">
          <cell r="A134" t="str">
            <v>NOK</v>
          </cell>
        </row>
        <row r="135">
          <cell r="A135" t="str">
            <v>NPR</v>
          </cell>
        </row>
        <row r="136">
          <cell r="A136" t="str">
            <v>NZD</v>
          </cell>
        </row>
        <row r="137">
          <cell r="A137" t="str">
            <v>OMR</v>
          </cell>
        </row>
        <row r="138">
          <cell r="A138" t="str">
            <v>PAB</v>
          </cell>
        </row>
        <row r="139">
          <cell r="A139" t="str">
            <v>PEI</v>
          </cell>
        </row>
        <row r="140">
          <cell r="A140" t="str">
            <v>PEN</v>
          </cell>
        </row>
        <row r="141">
          <cell r="A141" t="str">
            <v>PGK</v>
          </cell>
        </row>
        <row r="142">
          <cell r="A142" t="str">
            <v>PHP</v>
          </cell>
        </row>
        <row r="143">
          <cell r="A143" t="str">
            <v>PKR</v>
          </cell>
        </row>
        <row r="144">
          <cell r="A144" t="str">
            <v>PLN</v>
          </cell>
        </row>
        <row r="145">
          <cell r="A145" t="str">
            <v>PLZ</v>
          </cell>
        </row>
        <row r="146">
          <cell r="A146" t="str">
            <v>PTE</v>
          </cell>
        </row>
        <row r="147">
          <cell r="A147" t="str">
            <v>PYG</v>
          </cell>
        </row>
        <row r="148">
          <cell r="A148" t="str">
            <v>QAR</v>
          </cell>
        </row>
        <row r="149">
          <cell r="A149" t="str">
            <v>ROL</v>
          </cell>
        </row>
        <row r="150">
          <cell r="A150" t="str">
            <v>RON</v>
          </cell>
        </row>
        <row r="151">
          <cell r="A151" t="str">
            <v>RUB</v>
          </cell>
        </row>
        <row r="152">
          <cell r="A152" t="str">
            <v>RUR</v>
          </cell>
        </row>
        <row r="153">
          <cell r="A153" t="str">
            <v>RWF</v>
          </cell>
        </row>
        <row r="154">
          <cell r="A154" t="str">
            <v>SAR</v>
          </cell>
        </row>
        <row r="155">
          <cell r="A155" t="str">
            <v>SBD</v>
          </cell>
        </row>
        <row r="156">
          <cell r="A156" t="str">
            <v>SCR</v>
          </cell>
        </row>
        <row r="157">
          <cell r="A157" t="str">
            <v>SDD</v>
          </cell>
        </row>
        <row r="158">
          <cell r="A158" t="str">
            <v>SDP</v>
          </cell>
        </row>
        <row r="159">
          <cell r="A159" t="str">
            <v>SEK</v>
          </cell>
        </row>
        <row r="160">
          <cell r="A160" t="str">
            <v>SGD</v>
          </cell>
        </row>
        <row r="161">
          <cell r="A161" t="str">
            <v>SHP</v>
          </cell>
        </row>
        <row r="162">
          <cell r="A162" t="str">
            <v>SIT</v>
          </cell>
        </row>
        <row r="163">
          <cell r="A163" t="str">
            <v>SKK</v>
          </cell>
        </row>
        <row r="164">
          <cell r="A164" t="str">
            <v>SLL</v>
          </cell>
        </row>
        <row r="165">
          <cell r="A165" t="str">
            <v>SOS</v>
          </cell>
        </row>
        <row r="166">
          <cell r="A166" t="str">
            <v>SRG</v>
          </cell>
        </row>
        <row r="167">
          <cell r="A167" t="str">
            <v>STD</v>
          </cell>
        </row>
        <row r="168">
          <cell r="A168" t="str">
            <v>SUR</v>
          </cell>
        </row>
        <row r="169">
          <cell r="A169" t="str">
            <v>SVC</v>
          </cell>
        </row>
        <row r="170">
          <cell r="A170" t="str">
            <v>SYP</v>
          </cell>
        </row>
        <row r="171">
          <cell r="A171" t="str">
            <v>SZL</v>
          </cell>
        </row>
        <row r="172">
          <cell r="A172" t="str">
            <v>THB</v>
          </cell>
        </row>
        <row r="173">
          <cell r="A173" t="str">
            <v>TJR</v>
          </cell>
        </row>
        <row r="174">
          <cell r="A174" t="str">
            <v>TND</v>
          </cell>
        </row>
        <row r="175">
          <cell r="A175" t="str">
            <v>TOP</v>
          </cell>
        </row>
        <row r="176">
          <cell r="A176" t="str">
            <v>TRL</v>
          </cell>
        </row>
        <row r="177">
          <cell r="A177" t="str">
            <v>TRY</v>
          </cell>
        </row>
        <row r="178">
          <cell r="A178" t="str">
            <v>TTD</v>
          </cell>
        </row>
        <row r="179">
          <cell r="A179" t="str">
            <v>TWD</v>
          </cell>
        </row>
        <row r="180">
          <cell r="A180" t="str">
            <v>TZS</v>
          </cell>
        </row>
        <row r="181">
          <cell r="A181" t="str">
            <v>UAH</v>
          </cell>
        </row>
        <row r="182">
          <cell r="A182" t="str">
            <v>UAK</v>
          </cell>
        </row>
        <row r="183">
          <cell r="A183" t="str">
            <v>UDT</v>
          </cell>
        </row>
        <row r="184">
          <cell r="A184" t="str">
            <v>UGX</v>
          </cell>
        </row>
        <row r="185">
          <cell r="A185" t="str">
            <v>UNK</v>
          </cell>
        </row>
        <row r="186">
          <cell r="A186" t="str">
            <v>USD</v>
          </cell>
        </row>
        <row r="187">
          <cell r="A187" t="str">
            <v>UYP</v>
          </cell>
        </row>
        <row r="188">
          <cell r="A188" t="str">
            <v>UYU</v>
          </cell>
        </row>
        <row r="189">
          <cell r="A189" t="str">
            <v>UZS</v>
          </cell>
        </row>
        <row r="190">
          <cell r="A190" t="str">
            <v>VEB</v>
          </cell>
        </row>
        <row r="191">
          <cell r="A191" t="str">
            <v>VEF</v>
          </cell>
        </row>
        <row r="192">
          <cell r="A192" t="str">
            <v>VND</v>
          </cell>
        </row>
        <row r="193">
          <cell r="A193" t="str">
            <v>VUV</v>
          </cell>
        </row>
        <row r="194">
          <cell r="A194" t="str">
            <v>WST</v>
          </cell>
        </row>
        <row r="195">
          <cell r="A195" t="str">
            <v>XAF</v>
          </cell>
        </row>
        <row r="196">
          <cell r="A196" t="str">
            <v>XCD</v>
          </cell>
        </row>
        <row r="197">
          <cell r="A197" t="str">
            <v>XEU</v>
          </cell>
        </row>
        <row r="198">
          <cell r="A198" t="str">
            <v>XPF</v>
          </cell>
        </row>
        <row r="199">
          <cell r="A199" t="str">
            <v>YER</v>
          </cell>
        </row>
        <row r="200">
          <cell r="A200" t="str">
            <v>YUD</v>
          </cell>
        </row>
        <row r="201">
          <cell r="A201" t="str">
            <v>YUN</v>
          </cell>
        </row>
        <row r="202">
          <cell r="A202" t="str">
            <v>ZAL</v>
          </cell>
        </row>
        <row r="203">
          <cell r="A203" t="str">
            <v>ZAR</v>
          </cell>
        </row>
        <row r="204">
          <cell r="A204" t="str">
            <v>ZMK</v>
          </cell>
        </row>
        <row r="205">
          <cell r="A205" t="str">
            <v>ZRN</v>
          </cell>
        </row>
        <row r="206">
          <cell r="A206" t="str">
            <v>ZRZ</v>
          </cell>
        </row>
        <row r="207">
          <cell r="A207" t="str">
            <v>ZWD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t.sociale (3)"/>
      <sheetName val="IN"/>
      <sheetName val="terti"/>
      <sheetName val="Fe"/>
      <sheetName val="analiza factoriala_MWh"/>
      <sheetName val="extras_MFP"/>
      <sheetName val="analiza_ven.expl"/>
      <sheetName val="analiza_comparata BVC"/>
      <sheetName val="Investitii"/>
      <sheetName val="fund-tranzit"/>
      <sheetName val="alte chelt.expl"/>
      <sheetName val="alte ven.expl"/>
      <sheetName val="tarif_ech_disp"/>
      <sheetName val="salarii"/>
      <sheetName val="Fe_preliminat"/>
      <sheetName val="Fe_semI"/>
      <sheetName val="Amortizare 2008"/>
      <sheetName val="CT_2008"/>
      <sheetName val="cant_2010"/>
      <sheetName val="cota_gaz"/>
      <sheetName val="impoz_prof"/>
      <sheetName val="plati_creante"/>
      <sheetName val="chelt_sociale_(3)"/>
      <sheetName val="analiza_factoriala_MWh"/>
      <sheetName val="analiza_ven_expl"/>
      <sheetName val="analiza_comparata_BVC"/>
      <sheetName val="alte_chelt_expl"/>
      <sheetName val="alte_ven_expl"/>
      <sheetName val="Amortizare_2008"/>
      <sheetName val="chelt_sociale_(3)1"/>
      <sheetName val="analiza_factoriala_MWh1"/>
      <sheetName val="analiza_ven_expl1"/>
      <sheetName val="analiza_comparata_BVC1"/>
      <sheetName val="alte_chelt_expl1"/>
      <sheetName val="alte_ven_expl1"/>
      <sheetName val="Amortizare_2008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ing"/>
      <sheetName val="Master Accounting records"/>
      <sheetName val="Accounting records"/>
      <sheetName val="Master Cash"/>
      <sheetName val="Master Receivables"/>
      <sheetName val="Master Inventory"/>
      <sheetName val="Master Construction contracts"/>
      <sheetName val="Master PPE"/>
      <sheetName val="Master Invest properties"/>
      <sheetName val="Master Invest subsidiaries"/>
      <sheetName val="Master Goodwill"/>
      <sheetName val="Master Intangibles"/>
      <sheetName val="Master Payables"/>
      <sheetName val="Master Accruals"/>
      <sheetName val="Master Notes payable"/>
      <sheetName val="Master Taxes"/>
      <sheetName val="Master Revenue and Expenses"/>
      <sheetName val="Master_Accounting_records"/>
      <sheetName val="Accounting_records"/>
      <sheetName val="Master_Cash"/>
      <sheetName val="Master_Receivables"/>
      <sheetName val="Master_Inventory"/>
      <sheetName val="Master_Construction_contracts"/>
      <sheetName val="Master_PPE"/>
      <sheetName val="Master_Invest_properties"/>
      <sheetName val="Master_Invest_subsidiaries"/>
      <sheetName val="Master_Goodwill"/>
      <sheetName val="Master_Intangibles"/>
      <sheetName val="Master_Payables"/>
      <sheetName val="Master_Accruals"/>
      <sheetName val="Master_Notes_payable"/>
      <sheetName val="Master_Taxes"/>
      <sheetName val="Master_Revenue_and_Expenses"/>
    </sheetNames>
    <sheetDataSet>
      <sheetData sheetId="0">
        <row r="2">
          <cell r="G2" t="str">
            <v>Select a value</v>
          </cell>
        </row>
        <row r="3">
          <cell r="G3" t="str">
            <v>Yes</v>
          </cell>
        </row>
        <row r="4">
          <cell r="G4" t="str">
            <v>No</v>
          </cell>
        </row>
        <row r="5">
          <cell r="G5" t="str">
            <v>N/A</v>
          </cell>
        </row>
        <row r="19">
          <cell r="G19" t="b">
            <v>1</v>
          </cell>
        </row>
        <row r="20">
          <cell r="G20" t="b">
            <v>0</v>
          </cell>
        </row>
        <row r="21">
          <cell r="G21" t="b">
            <v>0</v>
          </cell>
        </row>
        <row r="22">
          <cell r="G22" t="b">
            <v>0</v>
          </cell>
        </row>
        <row r="23">
          <cell r="G23" t="b">
            <v>0</v>
          </cell>
        </row>
        <row r="24">
          <cell r="G24" t="b">
            <v>0</v>
          </cell>
        </row>
        <row r="25">
          <cell r="G25" t="b">
            <v>0</v>
          </cell>
        </row>
        <row r="26">
          <cell r="G26" t="b">
            <v>0</v>
          </cell>
        </row>
        <row r="27">
          <cell r="G27" t="b">
            <v>0</v>
          </cell>
        </row>
        <row r="28">
          <cell r="G28" t="b">
            <v>0</v>
          </cell>
        </row>
        <row r="29">
          <cell r="G29" t="b">
            <v>0</v>
          </cell>
        </row>
        <row r="30">
          <cell r="G30" t="b">
            <v>0</v>
          </cell>
        </row>
        <row r="31">
          <cell r="G31" t="b">
            <v>0</v>
          </cell>
        </row>
        <row r="32">
          <cell r="G32" t="b">
            <v>0</v>
          </cell>
        </row>
        <row r="33">
          <cell r="G33" t="b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bvc-ias"/>
      <sheetName val="cheltuieli-bvc"/>
      <sheetName val="bil_bvc"/>
      <sheetName val="grafic_majorari"/>
      <sheetName val="IN"/>
      <sheetName val="extras"/>
      <sheetName val="extras-ias"/>
      <sheetName val="amortizare"/>
      <sheetName val="amortizare-1"/>
      <sheetName val="Fe"/>
      <sheetName val="Alte cheltuieli"/>
      <sheetName val="fund-tranzit"/>
      <sheetName val="cant2003"/>
      <sheetName val="program-2003"/>
      <sheetName val="Investitii"/>
      <sheetName val="credite"/>
      <sheetName val="curs"/>
      <sheetName val="curs_euro"/>
      <sheetName val="consum_tehnolog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mtg (lei)"/>
      <sheetName val="Anexa 1 sintetic"/>
      <sheetName val="Anexa 2 analitic"/>
      <sheetName val="Anexa 3"/>
      <sheetName val="Anexa 4"/>
      <sheetName val="Anexa 5"/>
      <sheetName val="An. 2.1.1.Venit reglementat"/>
      <sheetName val="An. 2.2.1.Program MATERIALE"/>
      <sheetName val="An. 2.2.2.Program SERVICII"/>
      <sheetName val="Program MATERIALE_model"/>
      <sheetName val="An. 2.2.3.Fondul de salarizare"/>
      <sheetName val="An. 2.2.4.ITP"/>
      <sheetName val="An. 2.2.5.Estimarea dobânzii"/>
      <sheetName val="An. 2.2.6.Amortizarea MF&amp;AN"/>
      <sheetName val="An.4.1.Program INVESTIȚII"/>
      <sheetName val="Anexa 4_estiamat 2021"/>
      <sheetName val="Rezultatul brut_scopuri fiscale"/>
      <sheetName val="SE_receptionate"/>
      <sheetName val="Plati_proi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D14">
            <v>20.5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teze"/>
      <sheetName val="VT"/>
      <sheetName val="anal-fac (bvc)"/>
      <sheetName val="in"/>
      <sheetName val="bal_17"/>
      <sheetName val="bal 11.2017"/>
      <sheetName val="KPI"/>
      <sheetName val="serv"/>
      <sheetName val="salarii"/>
      <sheetName val="pa_!"/>
      <sheetName val="P&amp;L (dg)"/>
      <sheetName val="Anexa 2"/>
      <sheetName val="Anexa 1"/>
      <sheetName val="Anexa 6"/>
      <sheetName val="Anexa 3"/>
      <sheetName val="tabel"/>
      <sheetName val="liviu"/>
      <sheetName val="P&amp;L"/>
      <sheetName val="P&amp;L(pa)"/>
      <sheetName val="bilant"/>
      <sheetName val="cash"/>
      <sheetName val="Anexa 4"/>
      <sheetName val="investitii"/>
      <sheetName val="Plan"/>
      <sheetName val="diverse"/>
      <sheetName val="creanta"/>
      <sheetName val="rez_cap"/>
      <sheetName val="q 2018 -2020 "/>
      <sheetName val="venit"/>
      <sheetName val="venit17 cond18"/>
      <sheetName val="venit18 (cond comp)"/>
      <sheetName val=" Tarife18_19"/>
      <sheetName val=" Tarife19_20"/>
      <sheetName val=" Tarife20_21"/>
      <sheetName val="pp"/>
      <sheetName val="bei"/>
      <sheetName val="PIF"/>
      <sheetName val="RAB 2032 defalcat"/>
      <sheetName val="ECR"/>
      <sheetName val="Anexa 5"/>
      <sheetName val="anal-fac (18_19)"/>
      <sheetName val="anal-fac (19_20)"/>
      <sheetName val="anal-fac (bvc) (2)"/>
      <sheetName val="2019"/>
      <sheetName val="2020"/>
      <sheetName val="2021"/>
      <sheetName val="2022"/>
    </sheetNames>
    <sheetDataSet>
      <sheetData sheetId="0"/>
      <sheetData sheetId="1"/>
      <sheetData sheetId="2"/>
      <sheetData sheetId="3">
        <row r="1">
          <cell r="I1">
            <v>322124.37102999998</v>
          </cell>
        </row>
      </sheetData>
      <sheetData sheetId="4"/>
      <sheetData sheetId="5"/>
      <sheetData sheetId="6"/>
      <sheetData sheetId="7">
        <row r="38">
          <cell r="D38">
            <v>387165842.453574</v>
          </cell>
        </row>
      </sheetData>
      <sheetData sheetId="8">
        <row r="15">
          <cell r="I15">
            <v>4129.4400000000005</v>
          </cell>
        </row>
      </sheetData>
      <sheetData sheetId="9"/>
      <sheetData sheetId="10"/>
      <sheetData sheetId="11"/>
      <sheetData sheetId="12">
        <row r="58">
          <cell r="I58">
            <v>2245380.5855798707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D5">
            <v>2245380.5855798707</v>
          </cell>
        </row>
      </sheetData>
      <sheetData sheetId="23"/>
      <sheetData sheetId="24">
        <row r="25">
          <cell r="D25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MWh"/>
      <sheetName val="Tarif 13-14 aprobat"/>
      <sheetName val="Pret CTeh"/>
      <sheetName val="PIF-13-17 new"/>
      <sheetName val="PIF-13-16 stimulent"/>
      <sheetName val="Q2013"/>
      <sheetName val="Q2014"/>
      <sheetName val="Q2015(1,4)"/>
      <sheetName val="Q2016(1,37)"/>
      <sheetName val="CP IV2013_2014"/>
      <sheetName val="CP 2014-2016_MWh"/>
      <sheetName val="INDICATORI 13-luna"/>
      <sheetName val="INDICATORI 14-luna"/>
      <sheetName val="Tarif 2013-2017"/>
      <sheetName val="Tarif puncte 14-15"/>
      <sheetName val="Tarif puncte 15-16"/>
      <sheetName val="Tarif puncte 16-17"/>
      <sheetName val="VENITURI 15-16"/>
      <sheetName val="Tarif_MWh"/>
      <sheetName val="Tarif_13-14_aprobat"/>
      <sheetName val="Pret_CTeh"/>
      <sheetName val="PIF-13-17_new"/>
      <sheetName val="PIF-13-16_stimulent"/>
      <sheetName val="CP_IV2013_2014"/>
      <sheetName val="CP_2014-2016_MWh"/>
      <sheetName val="INDICATORI_13-luna"/>
      <sheetName val="INDICATORI_14-luna"/>
      <sheetName val="Tarif_2013-2017"/>
      <sheetName val="Tarif_puncte_14-15"/>
      <sheetName val="Tarif_puncte_15-16"/>
      <sheetName val="Tarif_puncte_16-17"/>
      <sheetName val="VENITURI_15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3D45-EAA9-42B1-A4C1-ABCC0232ED49}">
  <sheetPr>
    <tabColor rgb="FF008000"/>
  </sheetPr>
  <dimension ref="A1:F707"/>
  <sheetViews>
    <sheetView showGridLines="0" tabSelected="1" zoomScaleNormal="100" zoomScaleSheetLayoutView="100" workbookViewId="0">
      <pane xSplit="1" ySplit="2" topLeftCell="B3" activePane="bottomRight" state="frozen"/>
      <selection activeCell="AM593" sqref="AM593"/>
      <selection pane="topRight" activeCell="AM593" sqref="AM593"/>
      <selection pane="bottomLeft" activeCell="AM593" sqref="AM593"/>
      <selection pane="bottomRight" activeCell="B3" sqref="B3"/>
    </sheetView>
  </sheetViews>
  <sheetFormatPr defaultColWidth="9" defaultRowHeight="19.2" x14ac:dyDescent="0.45"/>
  <cols>
    <col min="1" max="1" width="48.33203125" style="1" bestFit="1" customWidth="1"/>
    <col min="2" max="2" width="13.5546875" style="24" customWidth="1"/>
    <col min="3" max="3" width="23.109375" style="24" customWidth="1"/>
    <col min="4" max="4" width="10.109375" style="25" customWidth="1"/>
    <col min="5" max="5" width="11" style="25" customWidth="1"/>
    <col min="6" max="6" width="10.6640625" style="25" customWidth="1"/>
    <col min="7" max="16384" width="9" style="1"/>
  </cols>
  <sheetData>
    <row r="1" spans="1:6" ht="23.4" customHeight="1" x14ac:dyDescent="0.45">
      <c r="A1" s="77" t="s">
        <v>0</v>
      </c>
      <c r="B1" s="76" t="s">
        <v>42</v>
      </c>
      <c r="C1" s="76"/>
      <c r="D1" s="76"/>
      <c r="E1" s="76"/>
      <c r="F1" s="76"/>
    </row>
    <row r="2" spans="1:6" ht="43.2" x14ac:dyDescent="0.45">
      <c r="A2" s="77"/>
      <c r="B2" s="19" t="s">
        <v>38</v>
      </c>
      <c r="C2" s="35" t="s">
        <v>41</v>
      </c>
      <c r="D2" s="36" t="s">
        <v>1</v>
      </c>
      <c r="E2" s="36" t="s">
        <v>2</v>
      </c>
      <c r="F2" s="36" t="s">
        <v>3</v>
      </c>
    </row>
    <row r="3" spans="1:6" x14ac:dyDescent="0.45">
      <c r="A3" s="2" t="s">
        <v>4</v>
      </c>
      <c r="B3" s="20"/>
      <c r="C3" s="37">
        <f>C4+C62+C120+C178+C236+C294+C352+C410+C468+C526+C584+C642</f>
        <v>6173143.8581269998</v>
      </c>
      <c r="D3" s="37">
        <f>D4+D62+D120+D178+D236+D294+D352+D410+D468+D526+D584+D642</f>
        <v>257214.32742195835</v>
      </c>
      <c r="E3" s="37"/>
      <c r="F3" s="37"/>
    </row>
    <row r="4" spans="1:6" ht="38.4" x14ac:dyDescent="0.45">
      <c r="A4" s="3" t="s">
        <v>5</v>
      </c>
      <c r="B4" s="38"/>
      <c r="C4" s="39">
        <f>C5+C18+C31+C44+C53</f>
        <v>467629.987004</v>
      </c>
      <c r="D4" s="38">
        <f t="shared" ref="D4:D60" si="0">C4/24</f>
        <v>19484.582791833334</v>
      </c>
      <c r="E4" s="38">
        <f>C4/10.65</f>
        <v>43908.918967511738</v>
      </c>
      <c r="F4" s="38">
        <f>E4/24</f>
        <v>1829.5382903129891</v>
      </c>
    </row>
    <row r="5" spans="1:6" x14ac:dyDescent="0.45">
      <c r="A5" s="4" t="s">
        <v>6</v>
      </c>
      <c r="B5" s="41"/>
      <c r="C5" s="42">
        <f>SUM(C6:C10)</f>
        <v>359676</v>
      </c>
      <c r="D5" s="41">
        <f t="shared" si="0"/>
        <v>14986.5</v>
      </c>
      <c r="E5" s="41">
        <f t="shared" ref="E5:E60" si="1">C5/10.65</f>
        <v>33772.394366197179</v>
      </c>
      <c r="F5" s="41">
        <f t="shared" ref="F5:F60" si="2">E5/24</f>
        <v>1407.1830985915492</v>
      </c>
    </row>
    <row r="6" spans="1:6" s="6" customFormat="1" x14ac:dyDescent="0.45">
      <c r="A6" s="5" t="s">
        <v>7</v>
      </c>
      <c r="B6" s="46">
        <v>703718</v>
      </c>
      <c r="C6" s="45">
        <v>203000</v>
      </c>
      <c r="D6" s="44">
        <f t="shared" si="0"/>
        <v>8458.3333333333339</v>
      </c>
      <c r="E6" s="44">
        <f t="shared" si="1"/>
        <v>19061.032863849763</v>
      </c>
      <c r="F6" s="44">
        <f t="shared" si="2"/>
        <v>794.20970266040683</v>
      </c>
    </row>
    <row r="7" spans="1:6" x14ac:dyDescent="0.45">
      <c r="A7" s="7" t="s">
        <v>8</v>
      </c>
      <c r="B7" s="46">
        <v>35280</v>
      </c>
      <c r="C7" s="43">
        <v>15576</v>
      </c>
      <c r="D7" s="44">
        <f t="shared" si="0"/>
        <v>649</v>
      </c>
      <c r="E7" s="44">
        <f t="shared" si="1"/>
        <v>1462.5352112676055</v>
      </c>
      <c r="F7" s="44">
        <f t="shared" si="2"/>
        <v>60.938967136150232</v>
      </c>
    </row>
    <row r="8" spans="1:6" x14ac:dyDescent="0.45">
      <c r="A8" s="7" t="s">
        <v>9</v>
      </c>
      <c r="B8" s="46">
        <v>235200</v>
      </c>
      <c r="C8" s="45">
        <v>0</v>
      </c>
      <c r="D8" s="44">
        <f t="shared" si="0"/>
        <v>0</v>
      </c>
      <c r="E8" s="44">
        <f t="shared" si="1"/>
        <v>0</v>
      </c>
      <c r="F8" s="44">
        <f t="shared" si="2"/>
        <v>0</v>
      </c>
    </row>
    <row r="9" spans="1:6" s="9" customFormat="1" x14ac:dyDescent="0.45">
      <c r="A9" s="8" t="s">
        <v>10</v>
      </c>
      <c r="B9" s="46">
        <v>381152</v>
      </c>
      <c r="C9" s="45">
        <v>1100</v>
      </c>
      <c r="D9" s="44">
        <f t="shared" si="0"/>
        <v>45.833333333333336</v>
      </c>
      <c r="E9" s="44">
        <f t="shared" si="1"/>
        <v>103.28638497652582</v>
      </c>
      <c r="F9" s="44">
        <f t="shared" si="2"/>
        <v>4.3035993740219096</v>
      </c>
    </row>
    <row r="10" spans="1:6" s="11" customFormat="1" x14ac:dyDescent="0.45">
      <c r="A10" s="10" t="s">
        <v>11</v>
      </c>
      <c r="B10" s="46"/>
      <c r="C10" s="45">
        <f>SUM(C11:C17)</f>
        <v>140000</v>
      </c>
      <c r="D10" s="44">
        <f t="shared" si="0"/>
        <v>5833.333333333333</v>
      </c>
      <c r="E10" s="44">
        <f t="shared" si="1"/>
        <v>13145.539906103286</v>
      </c>
      <c r="F10" s="44">
        <f t="shared" si="2"/>
        <v>547.73082942097028</v>
      </c>
    </row>
    <row r="11" spans="1:6" x14ac:dyDescent="0.45">
      <c r="A11" s="7" t="s">
        <v>12</v>
      </c>
      <c r="B11" s="21">
        <v>78084</v>
      </c>
      <c r="C11" s="45">
        <v>43000</v>
      </c>
      <c r="D11" s="44">
        <f t="shared" si="0"/>
        <v>1791.6666666666667</v>
      </c>
      <c r="E11" s="44">
        <f t="shared" si="1"/>
        <v>4037.5586854460093</v>
      </c>
      <c r="F11" s="44">
        <f t="shared" si="2"/>
        <v>168.23161189358373</v>
      </c>
    </row>
    <row r="12" spans="1:6" x14ac:dyDescent="0.45">
      <c r="A12" s="7" t="s">
        <v>13</v>
      </c>
      <c r="B12" s="21">
        <v>27449</v>
      </c>
      <c r="C12" s="45">
        <v>10000</v>
      </c>
      <c r="D12" s="44">
        <f t="shared" si="0"/>
        <v>416.66666666666669</v>
      </c>
      <c r="E12" s="44">
        <f t="shared" si="1"/>
        <v>938.96713615023475</v>
      </c>
      <c r="F12" s="44">
        <f t="shared" si="2"/>
        <v>39.123630672926446</v>
      </c>
    </row>
    <row r="13" spans="1:6" x14ac:dyDescent="0.45">
      <c r="A13" s="7" t="s">
        <v>15</v>
      </c>
      <c r="B13" s="21">
        <v>0</v>
      </c>
      <c r="C13" s="45">
        <v>0</v>
      </c>
      <c r="D13" s="44">
        <f t="shared" si="0"/>
        <v>0</v>
      </c>
      <c r="E13" s="44">
        <f t="shared" si="1"/>
        <v>0</v>
      </c>
      <c r="F13" s="44">
        <f t="shared" si="2"/>
        <v>0</v>
      </c>
    </row>
    <row r="14" spans="1:6" x14ac:dyDescent="0.45">
      <c r="A14" s="7" t="s">
        <v>14</v>
      </c>
      <c r="B14" s="21">
        <v>0</v>
      </c>
      <c r="C14" s="45">
        <v>0</v>
      </c>
      <c r="D14" s="44">
        <f t="shared" si="0"/>
        <v>0</v>
      </c>
      <c r="E14" s="44">
        <f t="shared" si="1"/>
        <v>0</v>
      </c>
      <c r="F14" s="44">
        <f t="shared" si="2"/>
        <v>0</v>
      </c>
    </row>
    <row r="15" spans="1:6" x14ac:dyDescent="0.45">
      <c r="A15" s="7" t="s">
        <v>16</v>
      </c>
      <c r="B15" s="21">
        <v>202095.6</v>
      </c>
      <c r="C15" s="45">
        <v>0</v>
      </c>
      <c r="D15" s="44">
        <f t="shared" si="0"/>
        <v>0</v>
      </c>
      <c r="E15" s="44">
        <f t="shared" si="1"/>
        <v>0</v>
      </c>
      <c r="F15" s="44">
        <f t="shared" si="2"/>
        <v>0</v>
      </c>
    </row>
    <row r="16" spans="1:6" x14ac:dyDescent="0.45">
      <c r="A16" s="7" t="s">
        <v>17</v>
      </c>
      <c r="B16" s="21">
        <v>157937</v>
      </c>
      <c r="C16" s="45">
        <f>35000+52000</f>
        <v>87000</v>
      </c>
      <c r="D16" s="44">
        <f t="shared" si="0"/>
        <v>3625</v>
      </c>
      <c r="E16" s="44">
        <f t="shared" si="1"/>
        <v>8169.0140845070418</v>
      </c>
      <c r="F16" s="44">
        <f t="shared" si="2"/>
        <v>340.3755868544601</v>
      </c>
    </row>
    <row r="17" spans="1:6" x14ac:dyDescent="0.45">
      <c r="A17" s="7" t="s">
        <v>39</v>
      </c>
      <c r="B17" s="21">
        <v>21623</v>
      </c>
      <c r="C17" s="45">
        <v>0</v>
      </c>
      <c r="D17" s="44">
        <f t="shared" si="0"/>
        <v>0</v>
      </c>
      <c r="E17" s="44">
        <f t="shared" si="1"/>
        <v>0</v>
      </c>
      <c r="F17" s="44">
        <f t="shared" si="2"/>
        <v>0</v>
      </c>
    </row>
    <row r="18" spans="1:6" x14ac:dyDescent="0.45">
      <c r="A18" s="4" t="s">
        <v>18</v>
      </c>
      <c r="B18" s="41"/>
      <c r="C18" s="42">
        <f>SUM(C19:C23)</f>
        <v>7100</v>
      </c>
      <c r="D18" s="41">
        <f t="shared" si="0"/>
        <v>295.83333333333331</v>
      </c>
      <c r="E18" s="41">
        <f t="shared" si="1"/>
        <v>666.66666666666663</v>
      </c>
      <c r="F18" s="41">
        <f t="shared" si="2"/>
        <v>27.777777777777775</v>
      </c>
    </row>
    <row r="19" spans="1:6" s="6" customFormat="1" x14ac:dyDescent="0.45">
      <c r="A19" s="5" t="s">
        <v>7</v>
      </c>
      <c r="B19" s="47"/>
      <c r="C19" s="45">
        <v>100</v>
      </c>
      <c r="D19" s="44">
        <f t="shared" si="0"/>
        <v>4.166666666666667</v>
      </c>
      <c r="E19" s="44">
        <f t="shared" si="1"/>
        <v>9.3896713615023479</v>
      </c>
      <c r="F19" s="44">
        <f t="shared" si="2"/>
        <v>0.39123630672926452</v>
      </c>
    </row>
    <row r="20" spans="1:6" x14ac:dyDescent="0.45">
      <c r="A20" s="7" t="s">
        <v>8</v>
      </c>
      <c r="B20" s="44"/>
      <c r="C20" s="45">
        <v>0</v>
      </c>
      <c r="D20" s="44">
        <f t="shared" si="0"/>
        <v>0</v>
      </c>
      <c r="E20" s="44">
        <f t="shared" si="1"/>
        <v>0</v>
      </c>
      <c r="F20" s="44">
        <f t="shared" si="2"/>
        <v>0</v>
      </c>
    </row>
    <row r="21" spans="1:6" x14ac:dyDescent="0.45">
      <c r="A21" s="7" t="s">
        <v>9</v>
      </c>
      <c r="B21" s="44"/>
      <c r="C21" s="45">
        <v>0</v>
      </c>
      <c r="D21" s="44">
        <f t="shared" si="0"/>
        <v>0</v>
      </c>
      <c r="E21" s="44">
        <f t="shared" si="1"/>
        <v>0</v>
      </c>
      <c r="F21" s="44">
        <f t="shared" si="2"/>
        <v>0</v>
      </c>
    </row>
    <row r="22" spans="1:6" s="9" customFormat="1" x14ac:dyDescent="0.45">
      <c r="A22" s="8" t="s">
        <v>10</v>
      </c>
      <c r="B22" s="48"/>
      <c r="C22" s="45">
        <v>7000</v>
      </c>
      <c r="D22" s="44">
        <f t="shared" si="0"/>
        <v>291.66666666666669</v>
      </c>
      <c r="E22" s="44">
        <f t="shared" si="1"/>
        <v>657.27699530516429</v>
      </c>
      <c r="F22" s="44">
        <f t="shared" si="2"/>
        <v>27.386541471048513</v>
      </c>
    </row>
    <row r="23" spans="1:6" s="11" customFormat="1" x14ac:dyDescent="0.45">
      <c r="A23" s="10" t="s">
        <v>11</v>
      </c>
      <c r="B23" s="49"/>
      <c r="C23" s="45">
        <f>SUM(C24:C30)</f>
        <v>0</v>
      </c>
      <c r="D23" s="44">
        <f t="shared" si="0"/>
        <v>0</v>
      </c>
      <c r="E23" s="44">
        <f t="shared" si="1"/>
        <v>0</v>
      </c>
      <c r="F23" s="44">
        <f t="shared" si="2"/>
        <v>0</v>
      </c>
    </row>
    <row r="24" spans="1:6" x14ac:dyDescent="0.45">
      <c r="A24" s="7" t="s">
        <v>12</v>
      </c>
      <c r="B24" s="44"/>
      <c r="C24" s="45">
        <v>0</v>
      </c>
      <c r="D24" s="44">
        <f t="shared" si="0"/>
        <v>0</v>
      </c>
      <c r="E24" s="44">
        <f t="shared" si="1"/>
        <v>0</v>
      </c>
      <c r="F24" s="44">
        <f t="shared" si="2"/>
        <v>0</v>
      </c>
    </row>
    <row r="25" spans="1:6" x14ac:dyDescent="0.45">
      <c r="A25" s="7" t="s">
        <v>13</v>
      </c>
      <c r="B25" s="44"/>
      <c r="C25" s="45">
        <v>0</v>
      </c>
      <c r="D25" s="44">
        <f t="shared" si="0"/>
        <v>0</v>
      </c>
      <c r="E25" s="44">
        <f t="shared" si="1"/>
        <v>0</v>
      </c>
      <c r="F25" s="44">
        <f t="shared" si="2"/>
        <v>0</v>
      </c>
    </row>
    <row r="26" spans="1:6" x14ac:dyDescent="0.45">
      <c r="A26" s="7" t="s">
        <v>15</v>
      </c>
      <c r="B26" s="44"/>
      <c r="C26" s="45">
        <v>0</v>
      </c>
      <c r="D26" s="44">
        <f t="shared" si="0"/>
        <v>0</v>
      </c>
      <c r="E26" s="44">
        <f t="shared" si="1"/>
        <v>0</v>
      </c>
      <c r="F26" s="44">
        <f t="shared" si="2"/>
        <v>0</v>
      </c>
    </row>
    <row r="27" spans="1:6" x14ac:dyDescent="0.45">
      <c r="A27" s="7" t="s">
        <v>14</v>
      </c>
      <c r="B27" s="44"/>
      <c r="C27" s="45">
        <v>0</v>
      </c>
      <c r="D27" s="44">
        <f t="shared" si="0"/>
        <v>0</v>
      </c>
      <c r="E27" s="44">
        <f t="shared" si="1"/>
        <v>0</v>
      </c>
      <c r="F27" s="44">
        <f t="shared" si="2"/>
        <v>0</v>
      </c>
    </row>
    <row r="28" spans="1:6" x14ac:dyDescent="0.45">
      <c r="A28" s="7" t="s">
        <v>16</v>
      </c>
      <c r="B28" s="44"/>
      <c r="C28" s="45">
        <v>0</v>
      </c>
      <c r="D28" s="44">
        <f t="shared" si="0"/>
        <v>0</v>
      </c>
      <c r="E28" s="44">
        <f t="shared" si="1"/>
        <v>0</v>
      </c>
      <c r="F28" s="44">
        <f t="shared" si="2"/>
        <v>0</v>
      </c>
    </row>
    <row r="29" spans="1:6" x14ac:dyDescent="0.45">
      <c r="A29" s="7" t="s">
        <v>17</v>
      </c>
      <c r="B29" s="44"/>
      <c r="C29" s="45">
        <v>0</v>
      </c>
      <c r="D29" s="44">
        <f t="shared" si="0"/>
        <v>0</v>
      </c>
      <c r="E29" s="44">
        <f t="shared" si="1"/>
        <v>0</v>
      </c>
      <c r="F29" s="44">
        <f t="shared" si="2"/>
        <v>0</v>
      </c>
    </row>
    <row r="30" spans="1:6" x14ac:dyDescent="0.45">
      <c r="A30" s="7" t="s">
        <v>39</v>
      </c>
      <c r="B30" s="44"/>
      <c r="C30" s="45">
        <v>0</v>
      </c>
      <c r="D30" s="44">
        <f t="shared" si="0"/>
        <v>0</v>
      </c>
      <c r="E30" s="44">
        <f t="shared" si="1"/>
        <v>0</v>
      </c>
      <c r="F30" s="44">
        <f t="shared" si="2"/>
        <v>0</v>
      </c>
    </row>
    <row r="31" spans="1:6" x14ac:dyDescent="0.45">
      <c r="A31" s="4" t="s">
        <v>19</v>
      </c>
      <c r="B31" s="41"/>
      <c r="C31" s="42">
        <f>SUM(C32:C36)</f>
        <v>78710</v>
      </c>
      <c r="D31" s="41">
        <f t="shared" si="0"/>
        <v>3279.5833333333335</v>
      </c>
      <c r="E31" s="41">
        <f t="shared" si="1"/>
        <v>7390.6103286384978</v>
      </c>
      <c r="F31" s="41">
        <f t="shared" si="2"/>
        <v>307.94209702660407</v>
      </c>
    </row>
    <row r="32" spans="1:6" s="6" customFormat="1" x14ac:dyDescent="0.45">
      <c r="A32" s="5" t="s">
        <v>7</v>
      </c>
      <c r="B32" s="47"/>
      <c r="C32" s="45">
        <v>13500</v>
      </c>
      <c r="D32" s="44">
        <f t="shared" si="0"/>
        <v>562.5</v>
      </c>
      <c r="E32" s="44">
        <f t="shared" si="1"/>
        <v>1267.6056338028168</v>
      </c>
      <c r="F32" s="44">
        <f t="shared" si="2"/>
        <v>52.816901408450697</v>
      </c>
    </row>
    <row r="33" spans="1:6" x14ac:dyDescent="0.45">
      <c r="A33" s="7" t="s">
        <v>8</v>
      </c>
      <c r="B33" s="44"/>
      <c r="C33" s="45">
        <v>0</v>
      </c>
      <c r="D33" s="44">
        <f t="shared" si="0"/>
        <v>0</v>
      </c>
      <c r="E33" s="44">
        <f t="shared" si="1"/>
        <v>0</v>
      </c>
      <c r="F33" s="44">
        <f t="shared" si="2"/>
        <v>0</v>
      </c>
    </row>
    <row r="34" spans="1:6" x14ac:dyDescent="0.45">
      <c r="A34" s="7" t="s">
        <v>9</v>
      </c>
      <c r="B34" s="44"/>
      <c r="C34" s="45">
        <v>0</v>
      </c>
      <c r="D34" s="44">
        <f t="shared" si="0"/>
        <v>0</v>
      </c>
      <c r="E34" s="44">
        <f t="shared" si="1"/>
        <v>0</v>
      </c>
      <c r="F34" s="44">
        <f t="shared" si="2"/>
        <v>0</v>
      </c>
    </row>
    <row r="35" spans="1:6" s="9" customFormat="1" x14ac:dyDescent="0.45">
      <c r="A35" s="8" t="s">
        <v>10</v>
      </c>
      <c r="B35" s="48"/>
      <c r="C35" s="45">
        <v>26700</v>
      </c>
      <c r="D35" s="44">
        <f t="shared" si="0"/>
        <v>1112.5</v>
      </c>
      <c r="E35" s="44">
        <f t="shared" si="1"/>
        <v>2507.0422535211269</v>
      </c>
      <c r="F35" s="44">
        <f t="shared" si="2"/>
        <v>104.46009389671362</v>
      </c>
    </row>
    <row r="36" spans="1:6" s="11" customFormat="1" x14ac:dyDescent="0.45">
      <c r="A36" s="10" t="s">
        <v>11</v>
      </c>
      <c r="B36" s="49"/>
      <c r="C36" s="45">
        <f>SUM(C37:C43)</f>
        <v>38510</v>
      </c>
      <c r="D36" s="44">
        <f t="shared" si="0"/>
        <v>1604.5833333333333</v>
      </c>
      <c r="E36" s="44">
        <f t="shared" si="1"/>
        <v>3615.9624413145539</v>
      </c>
      <c r="F36" s="44">
        <f t="shared" si="2"/>
        <v>150.66510172143975</v>
      </c>
    </row>
    <row r="37" spans="1:6" x14ac:dyDescent="0.45">
      <c r="A37" s="7" t="s">
        <v>12</v>
      </c>
      <c r="B37" s="44"/>
      <c r="C37" s="45">
        <v>1200</v>
      </c>
      <c r="D37" s="44">
        <f t="shared" si="0"/>
        <v>50</v>
      </c>
      <c r="E37" s="44">
        <f t="shared" si="1"/>
        <v>112.67605633802816</v>
      </c>
      <c r="F37" s="44">
        <f t="shared" si="2"/>
        <v>4.6948356807511731</v>
      </c>
    </row>
    <row r="38" spans="1:6" x14ac:dyDescent="0.45">
      <c r="A38" s="7" t="s">
        <v>13</v>
      </c>
      <c r="B38" s="44"/>
      <c r="C38" s="45">
        <v>2000</v>
      </c>
      <c r="D38" s="44">
        <f t="shared" si="0"/>
        <v>83.333333333333329</v>
      </c>
      <c r="E38" s="44">
        <f t="shared" si="1"/>
        <v>187.79342723004694</v>
      </c>
      <c r="F38" s="44">
        <f t="shared" si="2"/>
        <v>7.8247261345852896</v>
      </c>
    </row>
    <row r="39" spans="1:6" x14ac:dyDescent="0.45">
      <c r="A39" s="7" t="s">
        <v>15</v>
      </c>
      <c r="B39" s="44"/>
      <c r="C39" s="45">
        <v>0</v>
      </c>
      <c r="D39" s="44">
        <f t="shared" si="0"/>
        <v>0</v>
      </c>
      <c r="E39" s="44">
        <f t="shared" si="1"/>
        <v>0</v>
      </c>
      <c r="F39" s="44">
        <f t="shared" si="2"/>
        <v>0</v>
      </c>
    </row>
    <row r="40" spans="1:6" x14ac:dyDescent="0.45">
      <c r="A40" s="7" t="s">
        <v>14</v>
      </c>
      <c r="B40" s="44"/>
      <c r="C40" s="45">
        <v>0</v>
      </c>
      <c r="D40" s="44">
        <f t="shared" si="0"/>
        <v>0</v>
      </c>
      <c r="E40" s="44">
        <f t="shared" si="1"/>
        <v>0</v>
      </c>
      <c r="F40" s="44">
        <f t="shared" si="2"/>
        <v>0</v>
      </c>
    </row>
    <row r="41" spans="1:6" x14ac:dyDescent="0.45">
      <c r="A41" s="7" t="s">
        <v>16</v>
      </c>
      <c r="B41" s="44"/>
      <c r="C41" s="45">
        <v>0</v>
      </c>
      <c r="D41" s="44">
        <f t="shared" si="0"/>
        <v>0</v>
      </c>
      <c r="E41" s="44">
        <f t="shared" si="1"/>
        <v>0</v>
      </c>
      <c r="F41" s="44">
        <f t="shared" si="2"/>
        <v>0</v>
      </c>
    </row>
    <row r="42" spans="1:6" x14ac:dyDescent="0.45">
      <c r="A42" s="7" t="s">
        <v>17</v>
      </c>
      <c r="B42" s="44"/>
      <c r="C42" s="45">
        <f>55700-20390</f>
        <v>35310</v>
      </c>
      <c r="D42" s="44">
        <f t="shared" si="0"/>
        <v>1471.25</v>
      </c>
      <c r="E42" s="44">
        <f t="shared" si="1"/>
        <v>3315.4929577464786</v>
      </c>
      <c r="F42" s="44">
        <f t="shared" si="2"/>
        <v>138.14553990610327</v>
      </c>
    </row>
    <row r="43" spans="1:6" x14ac:dyDescent="0.45">
      <c r="A43" s="7" t="s">
        <v>39</v>
      </c>
      <c r="B43" s="44"/>
      <c r="C43" s="45">
        <v>0</v>
      </c>
      <c r="D43" s="44">
        <f t="shared" si="0"/>
        <v>0</v>
      </c>
      <c r="E43" s="44">
        <f t="shared" si="1"/>
        <v>0</v>
      </c>
      <c r="F43" s="44">
        <f t="shared" si="2"/>
        <v>0</v>
      </c>
    </row>
    <row r="44" spans="1:6" x14ac:dyDescent="0.45">
      <c r="A44" s="4" t="s">
        <v>43</v>
      </c>
      <c r="B44" s="41"/>
      <c r="C44" s="42">
        <f>C45+C46+C47</f>
        <v>20603.464136999999</v>
      </c>
      <c r="D44" s="41">
        <f t="shared" si="0"/>
        <v>858.477672375</v>
      </c>
      <c r="E44" s="41">
        <f t="shared" si="1"/>
        <v>1934.5975715492957</v>
      </c>
      <c r="F44" s="41">
        <f t="shared" si="2"/>
        <v>80.608232147887321</v>
      </c>
    </row>
    <row r="45" spans="1:6" x14ac:dyDescent="0.45">
      <c r="A45" s="5" t="s">
        <v>7</v>
      </c>
      <c r="B45" s="44"/>
      <c r="C45" s="45"/>
      <c r="D45" s="44">
        <f t="shared" si="0"/>
        <v>0</v>
      </c>
      <c r="E45" s="44">
        <f t="shared" si="1"/>
        <v>0</v>
      </c>
      <c r="F45" s="44">
        <f t="shared" si="2"/>
        <v>0</v>
      </c>
    </row>
    <row r="46" spans="1:6" x14ac:dyDescent="0.45">
      <c r="A46" s="51" t="s">
        <v>10</v>
      </c>
      <c r="B46" s="44"/>
      <c r="C46" s="45">
        <v>213.25940900000001</v>
      </c>
      <c r="D46" s="44">
        <f t="shared" si="0"/>
        <v>8.8858087083333341</v>
      </c>
      <c r="E46" s="44">
        <f t="shared" si="1"/>
        <v>20.024357652582161</v>
      </c>
      <c r="F46" s="44">
        <f t="shared" si="2"/>
        <v>0.83434823552425674</v>
      </c>
    </row>
    <row r="47" spans="1:6" x14ac:dyDescent="0.45">
      <c r="A47" s="10" t="s">
        <v>11</v>
      </c>
      <c r="B47" s="44"/>
      <c r="C47" s="45">
        <f>SUM(C48:C52)</f>
        <v>20390.204728000001</v>
      </c>
      <c r="D47" s="44">
        <f t="shared" si="0"/>
        <v>849.59186366666665</v>
      </c>
      <c r="E47" s="44">
        <f t="shared" si="1"/>
        <v>1914.5732138967137</v>
      </c>
      <c r="F47" s="44">
        <f t="shared" si="2"/>
        <v>79.773883912363075</v>
      </c>
    </row>
    <row r="48" spans="1:6" x14ac:dyDescent="0.45">
      <c r="A48" s="7" t="s">
        <v>12</v>
      </c>
      <c r="B48" s="44"/>
      <c r="C48" s="45"/>
      <c r="D48" s="44">
        <f t="shared" si="0"/>
        <v>0</v>
      </c>
      <c r="E48" s="44">
        <f t="shared" si="1"/>
        <v>0</v>
      </c>
      <c r="F48" s="44">
        <f t="shared" si="2"/>
        <v>0</v>
      </c>
    </row>
    <row r="49" spans="1:6" x14ac:dyDescent="0.45">
      <c r="A49" s="7" t="s">
        <v>13</v>
      </c>
      <c r="B49" s="44"/>
      <c r="C49" s="45"/>
      <c r="D49" s="44">
        <f t="shared" si="0"/>
        <v>0</v>
      </c>
      <c r="E49" s="44">
        <f t="shared" si="1"/>
        <v>0</v>
      </c>
      <c r="F49" s="44">
        <f t="shared" si="2"/>
        <v>0</v>
      </c>
    </row>
    <row r="50" spans="1:6" x14ac:dyDescent="0.45">
      <c r="A50" s="7" t="s">
        <v>16</v>
      </c>
      <c r="B50" s="44"/>
      <c r="C50" s="45"/>
      <c r="D50" s="44">
        <f t="shared" si="0"/>
        <v>0</v>
      </c>
      <c r="E50" s="44">
        <f t="shared" si="1"/>
        <v>0</v>
      </c>
      <c r="F50" s="44">
        <f t="shared" si="2"/>
        <v>0</v>
      </c>
    </row>
    <row r="51" spans="1:6" x14ac:dyDescent="0.45">
      <c r="A51" s="7" t="s">
        <v>17</v>
      </c>
      <c r="B51" s="44"/>
      <c r="C51" s="45">
        <v>20390.204728000001</v>
      </c>
      <c r="D51" s="44">
        <f t="shared" si="0"/>
        <v>849.59186366666665</v>
      </c>
      <c r="E51" s="44">
        <f t="shared" si="1"/>
        <v>1914.5732138967137</v>
      </c>
      <c r="F51" s="44">
        <f t="shared" si="2"/>
        <v>79.773883912363075</v>
      </c>
    </row>
    <row r="52" spans="1:6" x14ac:dyDescent="0.45">
      <c r="A52" s="7" t="s">
        <v>39</v>
      </c>
      <c r="B52" s="44"/>
      <c r="C52" s="45"/>
      <c r="D52" s="44">
        <f t="shared" si="0"/>
        <v>0</v>
      </c>
      <c r="E52" s="44">
        <f t="shared" si="1"/>
        <v>0</v>
      </c>
      <c r="F52" s="44">
        <f t="shared" si="2"/>
        <v>0</v>
      </c>
    </row>
    <row r="53" spans="1:6" x14ac:dyDescent="0.45">
      <c r="A53" s="4" t="s">
        <v>44</v>
      </c>
      <c r="B53" s="41"/>
      <c r="C53" s="42">
        <f>C54+C55</f>
        <v>1540.5228669999999</v>
      </c>
      <c r="D53" s="41">
        <f t="shared" si="0"/>
        <v>64.188452791666663</v>
      </c>
      <c r="E53" s="41">
        <f t="shared" si="1"/>
        <v>144.65003446009388</v>
      </c>
      <c r="F53" s="41">
        <f t="shared" si="2"/>
        <v>6.0270847691705782</v>
      </c>
    </row>
    <row r="54" spans="1:6" x14ac:dyDescent="0.45">
      <c r="A54" s="5" t="s">
        <v>7</v>
      </c>
      <c r="B54" s="44"/>
      <c r="C54" s="45"/>
      <c r="D54" s="44">
        <f t="shared" si="0"/>
        <v>0</v>
      </c>
      <c r="E54" s="44">
        <f t="shared" si="1"/>
        <v>0</v>
      </c>
      <c r="F54" s="44">
        <f t="shared" si="2"/>
        <v>0</v>
      </c>
    </row>
    <row r="55" spans="1:6" x14ac:dyDescent="0.45">
      <c r="A55" s="10" t="s">
        <v>11</v>
      </c>
      <c r="B55" s="44"/>
      <c r="C55" s="45">
        <f>SUM(C56:C60)</f>
        <v>1540.5228669999999</v>
      </c>
      <c r="D55" s="44">
        <f t="shared" si="0"/>
        <v>64.188452791666663</v>
      </c>
      <c r="E55" s="44">
        <f t="shared" si="1"/>
        <v>144.65003446009388</v>
      </c>
      <c r="F55" s="44">
        <f t="shared" si="2"/>
        <v>6.0270847691705782</v>
      </c>
    </row>
    <row r="56" spans="1:6" x14ac:dyDescent="0.45">
      <c r="A56" s="7" t="s">
        <v>12</v>
      </c>
      <c r="B56" s="44"/>
      <c r="C56" s="45"/>
      <c r="D56" s="44">
        <f t="shared" si="0"/>
        <v>0</v>
      </c>
      <c r="E56" s="44">
        <f t="shared" si="1"/>
        <v>0</v>
      </c>
      <c r="F56" s="44">
        <f t="shared" si="2"/>
        <v>0</v>
      </c>
    </row>
    <row r="57" spans="1:6" x14ac:dyDescent="0.45">
      <c r="A57" s="7" t="s">
        <v>13</v>
      </c>
      <c r="B57" s="44"/>
      <c r="C57" s="45">
        <v>69.632953999999998</v>
      </c>
      <c r="D57" s="44">
        <f t="shared" si="0"/>
        <v>2.9013730833333331</v>
      </c>
      <c r="E57" s="44">
        <f t="shared" si="1"/>
        <v>6.5383055399061032</v>
      </c>
      <c r="F57" s="44">
        <f t="shared" si="2"/>
        <v>0.27242939749608763</v>
      </c>
    </row>
    <row r="58" spans="1:6" x14ac:dyDescent="0.45">
      <c r="A58" s="7" t="s">
        <v>16</v>
      </c>
      <c r="B58" s="44"/>
      <c r="C58" s="45"/>
      <c r="D58" s="44">
        <f t="shared" si="0"/>
        <v>0</v>
      </c>
      <c r="E58" s="44">
        <f t="shared" si="1"/>
        <v>0</v>
      </c>
      <c r="F58" s="44">
        <f t="shared" si="2"/>
        <v>0</v>
      </c>
    </row>
    <row r="59" spans="1:6" x14ac:dyDescent="0.45">
      <c r="A59" s="7" t="s">
        <v>17</v>
      </c>
      <c r="B59" s="44"/>
      <c r="C59" s="45">
        <v>1470.889913</v>
      </c>
      <c r="D59" s="44">
        <f t="shared" si="0"/>
        <v>61.28707970833333</v>
      </c>
      <c r="E59" s="44">
        <f t="shared" si="1"/>
        <v>138.1117289201878</v>
      </c>
      <c r="F59" s="44">
        <f t="shared" si="2"/>
        <v>5.7546553716744917</v>
      </c>
    </row>
    <row r="60" spans="1:6" x14ac:dyDescent="0.45">
      <c r="A60" s="7" t="s">
        <v>39</v>
      </c>
      <c r="B60" s="44"/>
      <c r="C60" s="45"/>
      <c r="D60" s="44">
        <f t="shared" si="0"/>
        <v>0</v>
      </c>
      <c r="E60" s="44">
        <f t="shared" si="1"/>
        <v>0</v>
      </c>
      <c r="F60" s="44">
        <f t="shared" si="2"/>
        <v>0</v>
      </c>
    </row>
    <row r="61" spans="1:6" x14ac:dyDescent="0.45">
      <c r="A61" s="2" t="s">
        <v>20</v>
      </c>
      <c r="B61" s="22"/>
      <c r="C61" s="23"/>
      <c r="D61" s="22"/>
      <c r="E61" s="22"/>
      <c r="F61" s="22"/>
    </row>
    <row r="62" spans="1:6" ht="38.4" x14ac:dyDescent="0.45">
      <c r="A62" s="3" t="s">
        <v>5</v>
      </c>
      <c r="B62" s="38"/>
      <c r="C62" s="39">
        <f>C63+C76+C89+C102+C111</f>
        <v>519564.44222500001</v>
      </c>
      <c r="D62" s="38">
        <f t="shared" ref="D62:D87" si="3">C62/24</f>
        <v>21648.518426041668</v>
      </c>
      <c r="E62" s="38">
        <f>C62/10.65</f>
        <v>48785.393636150235</v>
      </c>
      <c r="F62" s="38">
        <f>E62/24</f>
        <v>2032.7247348395931</v>
      </c>
    </row>
    <row r="63" spans="1:6" x14ac:dyDescent="0.45">
      <c r="A63" s="4" t="s">
        <v>6</v>
      </c>
      <c r="B63" s="41"/>
      <c r="C63" s="42">
        <f>SUM(C64:C68)</f>
        <v>359676</v>
      </c>
      <c r="D63" s="41">
        <f t="shared" si="3"/>
        <v>14986.5</v>
      </c>
      <c r="E63" s="41">
        <f t="shared" ref="E63:E87" si="4">C63/10.65</f>
        <v>33772.394366197179</v>
      </c>
      <c r="F63" s="41">
        <f t="shared" ref="F63:F87" si="5">E63/24</f>
        <v>1407.1830985915492</v>
      </c>
    </row>
    <row r="64" spans="1:6" s="6" customFormat="1" x14ac:dyDescent="0.45">
      <c r="A64" s="5" t="s">
        <v>7</v>
      </c>
      <c r="B64" s="47"/>
      <c r="C64" s="45">
        <v>203000</v>
      </c>
      <c r="D64" s="44">
        <f t="shared" si="3"/>
        <v>8458.3333333333339</v>
      </c>
      <c r="E64" s="44">
        <f t="shared" si="4"/>
        <v>19061.032863849763</v>
      </c>
      <c r="F64" s="44">
        <f t="shared" si="5"/>
        <v>794.20970266040683</v>
      </c>
    </row>
    <row r="65" spans="1:6" x14ac:dyDescent="0.45">
      <c r="A65" s="7" t="s">
        <v>8</v>
      </c>
      <c r="B65" s="44"/>
      <c r="C65" s="43">
        <v>15576</v>
      </c>
      <c r="D65" s="44">
        <f t="shared" si="3"/>
        <v>649</v>
      </c>
      <c r="E65" s="44">
        <f t="shared" si="4"/>
        <v>1462.5352112676055</v>
      </c>
      <c r="F65" s="44">
        <f t="shared" si="5"/>
        <v>60.938967136150232</v>
      </c>
    </row>
    <row r="66" spans="1:6" x14ac:dyDescent="0.45">
      <c r="A66" s="7" t="s">
        <v>9</v>
      </c>
      <c r="B66" s="50"/>
      <c r="C66" s="45">
        <v>0</v>
      </c>
      <c r="D66" s="44">
        <f t="shared" si="3"/>
        <v>0</v>
      </c>
      <c r="E66" s="44">
        <f t="shared" si="4"/>
        <v>0</v>
      </c>
      <c r="F66" s="44">
        <f t="shared" si="5"/>
        <v>0</v>
      </c>
    </row>
    <row r="67" spans="1:6" s="9" customFormat="1" x14ac:dyDescent="0.45">
      <c r="A67" s="8" t="s">
        <v>10</v>
      </c>
      <c r="B67" s="48"/>
      <c r="C67" s="45">
        <v>1100</v>
      </c>
      <c r="D67" s="44">
        <f t="shared" si="3"/>
        <v>45.833333333333336</v>
      </c>
      <c r="E67" s="44">
        <f t="shared" si="4"/>
        <v>103.28638497652582</v>
      </c>
      <c r="F67" s="44">
        <f t="shared" si="5"/>
        <v>4.3035993740219096</v>
      </c>
    </row>
    <row r="68" spans="1:6" s="11" customFormat="1" x14ac:dyDescent="0.45">
      <c r="A68" s="10" t="s">
        <v>11</v>
      </c>
      <c r="B68" s="49"/>
      <c r="C68" s="45">
        <f>SUM(C69:C75)</f>
        <v>140000</v>
      </c>
      <c r="D68" s="44">
        <f t="shared" si="3"/>
        <v>5833.333333333333</v>
      </c>
      <c r="E68" s="44">
        <f t="shared" si="4"/>
        <v>13145.539906103286</v>
      </c>
      <c r="F68" s="44">
        <f t="shared" si="5"/>
        <v>547.73082942097028</v>
      </c>
    </row>
    <row r="69" spans="1:6" x14ac:dyDescent="0.45">
      <c r="A69" s="7" t="s">
        <v>12</v>
      </c>
      <c r="B69" s="52">
        <v>78084</v>
      </c>
      <c r="C69" s="45">
        <v>43000</v>
      </c>
      <c r="D69" s="44">
        <f t="shared" si="3"/>
        <v>1791.6666666666667</v>
      </c>
      <c r="E69" s="44">
        <f t="shared" si="4"/>
        <v>4037.5586854460093</v>
      </c>
      <c r="F69" s="44">
        <f t="shared" si="5"/>
        <v>168.23161189358373</v>
      </c>
    </row>
    <row r="70" spans="1:6" x14ac:dyDescent="0.45">
      <c r="A70" s="7" t="s">
        <v>13</v>
      </c>
      <c r="B70" s="52">
        <v>27449</v>
      </c>
      <c r="C70" s="45">
        <v>10000</v>
      </c>
      <c r="D70" s="44">
        <f t="shared" si="3"/>
        <v>416.66666666666669</v>
      </c>
      <c r="E70" s="44">
        <f t="shared" si="4"/>
        <v>938.96713615023475</v>
      </c>
      <c r="F70" s="44">
        <f t="shared" si="5"/>
        <v>39.123630672926446</v>
      </c>
    </row>
    <row r="71" spans="1:6" x14ac:dyDescent="0.45">
      <c r="A71" s="7" t="s">
        <v>15</v>
      </c>
      <c r="B71" s="52">
        <v>0</v>
      </c>
      <c r="C71" s="45">
        <v>0</v>
      </c>
      <c r="D71" s="44">
        <f t="shared" si="3"/>
        <v>0</v>
      </c>
      <c r="E71" s="44">
        <f t="shared" si="4"/>
        <v>0</v>
      </c>
      <c r="F71" s="44">
        <f t="shared" si="5"/>
        <v>0</v>
      </c>
    </row>
    <row r="72" spans="1:6" x14ac:dyDescent="0.45">
      <c r="A72" s="7" t="s">
        <v>14</v>
      </c>
      <c r="B72" s="52">
        <v>0</v>
      </c>
      <c r="C72" s="45">
        <v>0</v>
      </c>
      <c r="D72" s="44">
        <f t="shared" si="3"/>
        <v>0</v>
      </c>
      <c r="E72" s="44">
        <f t="shared" si="4"/>
        <v>0</v>
      </c>
      <c r="F72" s="44">
        <f t="shared" si="5"/>
        <v>0</v>
      </c>
    </row>
    <row r="73" spans="1:6" x14ac:dyDescent="0.45">
      <c r="A73" s="7" t="s">
        <v>16</v>
      </c>
      <c r="B73" s="52">
        <v>202095.6</v>
      </c>
      <c r="C73" s="45">
        <v>0</v>
      </c>
      <c r="D73" s="44">
        <f t="shared" si="3"/>
        <v>0</v>
      </c>
      <c r="E73" s="44">
        <f t="shared" si="4"/>
        <v>0</v>
      </c>
      <c r="F73" s="44">
        <f t="shared" si="5"/>
        <v>0</v>
      </c>
    </row>
    <row r="74" spans="1:6" x14ac:dyDescent="0.45">
      <c r="A74" s="7" t="s">
        <v>17</v>
      </c>
      <c r="B74" s="52">
        <v>157937</v>
      </c>
      <c r="C74" s="45">
        <v>87000</v>
      </c>
      <c r="D74" s="44">
        <f t="shared" si="3"/>
        <v>3625</v>
      </c>
      <c r="E74" s="44">
        <f t="shared" si="4"/>
        <v>8169.0140845070418</v>
      </c>
      <c r="F74" s="44">
        <f t="shared" si="5"/>
        <v>340.3755868544601</v>
      </c>
    </row>
    <row r="75" spans="1:6" x14ac:dyDescent="0.45">
      <c r="A75" s="7" t="s">
        <v>39</v>
      </c>
      <c r="B75" s="52">
        <v>21623</v>
      </c>
      <c r="C75" s="45">
        <v>0</v>
      </c>
      <c r="D75" s="44">
        <f t="shared" si="3"/>
        <v>0</v>
      </c>
      <c r="E75" s="44">
        <f t="shared" si="4"/>
        <v>0</v>
      </c>
      <c r="F75" s="44">
        <f t="shared" si="5"/>
        <v>0</v>
      </c>
    </row>
    <row r="76" spans="1:6" x14ac:dyDescent="0.45">
      <c r="A76" s="4" t="s">
        <v>18</v>
      </c>
      <c r="B76" s="41"/>
      <c r="C76" s="42">
        <f>SUM(C77:C81)</f>
        <v>7100</v>
      </c>
      <c r="D76" s="41">
        <f t="shared" si="3"/>
        <v>295.83333333333331</v>
      </c>
      <c r="E76" s="41">
        <f t="shared" si="4"/>
        <v>666.66666666666663</v>
      </c>
      <c r="F76" s="41">
        <f t="shared" si="5"/>
        <v>27.777777777777775</v>
      </c>
    </row>
    <row r="77" spans="1:6" s="6" customFormat="1" x14ac:dyDescent="0.45">
      <c r="A77" s="5" t="s">
        <v>7</v>
      </c>
      <c r="B77" s="47"/>
      <c r="C77" s="45">
        <v>100</v>
      </c>
      <c r="D77" s="44">
        <f t="shared" si="3"/>
        <v>4.166666666666667</v>
      </c>
      <c r="E77" s="44">
        <f t="shared" si="4"/>
        <v>9.3896713615023479</v>
      </c>
      <c r="F77" s="44">
        <f t="shared" si="5"/>
        <v>0.39123630672926452</v>
      </c>
    </row>
    <row r="78" spans="1:6" x14ac:dyDescent="0.45">
      <c r="A78" s="7" t="s">
        <v>8</v>
      </c>
      <c r="B78" s="44"/>
      <c r="C78" s="45">
        <v>0</v>
      </c>
      <c r="D78" s="44">
        <f t="shared" si="3"/>
        <v>0</v>
      </c>
      <c r="E78" s="44">
        <f t="shared" si="4"/>
        <v>0</v>
      </c>
      <c r="F78" s="44">
        <f t="shared" si="5"/>
        <v>0</v>
      </c>
    </row>
    <row r="79" spans="1:6" x14ac:dyDescent="0.45">
      <c r="A79" s="7" t="s">
        <v>9</v>
      </c>
      <c r="B79" s="44"/>
      <c r="C79" s="45">
        <v>0</v>
      </c>
      <c r="D79" s="44">
        <f t="shared" si="3"/>
        <v>0</v>
      </c>
      <c r="E79" s="44">
        <f t="shared" si="4"/>
        <v>0</v>
      </c>
      <c r="F79" s="44">
        <f t="shared" si="5"/>
        <v>0</v>
      </c>
    </row>
    <row r="80" spans="1:6" s="9" customFormat="1" x14ac:dyDescent="0.45">
      <c r="A80" s="8" t="s">
        <v>10</v>
      </c>
      <c r="B80" s="48"/>
      <c r="C80" s="45">
        <v>7000</v>
      </c>
      <c r="D80" s="44">
        <f t="shared" si="3"/>
        <v>291.66666666666669</v>
      </c>
      <c r="E80" s="44">
        <f t="shared" si="4"/>
        <v>657.27699530516429</v>
      </c>
      <c r="F80" s="44">
        <f t="shared" si="5"/>
        <v>27.386541471048513</v>
      </c>
    </row>
    <row r="81" spans="1:6" s="11" customFormat="1" x14ac:dyDescent="0.45">
      <c r="A81" s="10" t="s">
        <v>11</v>
      </c>
      <c r="B81" s="49"/>
      <c r="C81" s="45">
        <f>SUM(C82:C88)</f>
        <v>0</v>
      </c>
      <c r="D81" s="44">
        <f t="shared" si="3"/>
        <v>0</v>
      </c>
      <c r="E81" s="44">
        <f t="shared" si="4"/>
        <v>0</v>
      </c>
      <c r="F81" s="44">
        <f t="shared" si="5"/>
        <v>0</v>
      </c>
    </row>
    <row r="82" spans="1:6" x14ac:dyDescent="0.45">
      <c r="A82" s="7" t="s">
        <v>12</v>
      </c>
      <c r="B82" s="44"/>
      <c r="C82" s="45">
        <v>0</v>
      </c>
      <c r="D82" s="44">
        <f t="shared" si="3"/>
        <v>0</v>
      </c>
      <c r="E82" s="44">
        <f t="shared" si="4"/>
        <v>0</v>
      </c>
      <c r="F82" s="44">
        <f t="shared" si="5"/>
        <v>0</v>
      </c>
    </row>
    <row r="83" spans="1:6" x14ac:dyDescent="0.45">
      <c r="A83" s="7" t="s">
        <v>13</v>
      </c>
      <c r="B83" s="44"/>
      <c r="C83" s="45">
        <v>0</v>
      </c>
      <c r="D83" s="44">
        <f t="shared" si="3"/>
        <v>0</v>
      </c>
      <c r="E83" s="44">
        <f t="shared" si="4"/>
        <v>0</v>
      </c>
      <c r="F83" s="44">
        <f t="shared" si="5"/>
        <v>0</v>
      </c>
    </row>
    <row r="84" spans="1:6" x14ac:dyDescent="0.45">
      <c r="A84" s="7" t="s">
        <v>15</v>
      </c>
      <c r="B84" s="44"/>
      <c r="C84" s="45">
        <v>0</v>
      </c>
      <c r="D84" s="44">
        <f t="shared" si="3"/>
        <v>0</v>
      </c>
      <c r="E84" s="44">
        <f t="shared" si="4"/>
        <v>0</v>
      </c>
      <c r="F84" s="44">
        <f t="shared" si="5"/>
        <v>0</v>
      </c>
    </row>
    <row r="85" spans="1:6" x14ac:dyDescent="0.45">
      <c r="A85" s="7" t="s">
        <v>14</v>
      </c>
      <c r="B85" s="44"/>
      <c r="C85" s="45">
        <v>0</v>
      </c>
      <c r="D85" s="44">
        <f t="shared" si="3"/>
        <v>0</v>
      </c>
      <c r="E85" s="44">
        <f t="shared" si="4"/>
        <v>0</v>
      </c>
      <c r="F85" s="44">
        <f t="shared" si="5"/>
        <v>0</v>
      </c>
    </row>
    <row r="86" spans="1:6" x14ac:dyDescent="0.45">
      <c r="A86" s="7" t="s">
        <v>16</v>
      </c>
      <c r="B86" s="44"/>
      <c r="C86" s="45">
        <v>0</v>
      </c>
      <c r="D86" s="44">
        <f t="shared" si="3"/>
        <v>0</v>
      </c>
      <c r="E86" s="44">
        <f t="shared" si="4"/>
        <v>0</v>
      </c>
      <c r="F86" s="44">
        <f t="shared" si="5"/>
        <v>0</v>
      </c>
    </row>
    <row r="87" spans="1:6" x14ac:dyDescent="0.45">
      <c r="A87" s="7" t="s">
        <v>17</v>
      </c>
      <c r="B87" s="44"/>
      <c r="C87" s="45">
        <v>0</v>
      </c>
      <c r="D87" s="44">
        <f t="shared" si="3"/>
        <v>0</v>
      </c>
      <c r="E87" s="44">
        <f t="shared" si="4"/>
        <v>0</v>
      </c>
      <c r="F87" s="44">
        <f t="shared" si="5"/>
        <v>0</v>
      </c>
    </row>
    <row r="88" spans="1:6" x14ac:dyDescent="0.45">
      <c r="A88" s="7" t="s">
        <v>39</v>
      </c>
      <c r="B88" s="44"/>
      <c r="C88" s="45">
        <v>0</v>
      </c>
      <c r="D88" s="44"/>
      <c r="E88" s="44"/>
      <c r="F88" s="44"/>
    </row>
    <row r="89" spans="1:6" x14ac:dyDescent="0.45">
      <c r="A89" s="4" t="s">
        <v>19</v>
      </c>
      <c r="B89" s="41"/>
      <c r="C89" s="42">
        <f>SUM(C90:C94)</f>
        <v>152100</v>
      </c>
      <c r="D89" s="41">
        <f t="shared" ref="D89:D118" si="6">C89/24</f>
        <v>6337.5</v>
      </c>
      <c r="E89" s="41">
        <f t="shared" ref="E89:E118" si="7">C89/10.65</f>
        <v>14281.69014084507</v>
      </c>
      <c r="F89" s="41">
        <f t="shared" ref="F89:F118" si="8">E89/24</f>
        <v>595.07042253521126</v>
      </c>
    </row>
    <row r="90" spans="1:6" s="6" customFormat="1" x14ac:dyDescent="0.45">
      <c r="A90" s="5" t="s">
        <v>7</v>
      </c>
      <c r="B90" s="47"/>
      <c r="C90" s="45">
        <v>13600</v>
      </c>
      <c r="D90" s="44">
        <f t="shared" si="6"/>
        <v>566.66666666666663</v>
      </c>
      <c r="E90" s="44">
        <f t="shared" si="7"/>
        <v>1276.9953051643192</v>
      </c>
      <c r="F90" s="44">
        <f t="shared" si="8"/>
        <v>53.208137715179966</v>
      </c>
    </row>
    <row r="91" spans="1:6" x14ac:dyDescent="0.45">
      <c r="A91" s="7" t="s">
        <v>8</v>
      </c>
      <c r="B91" s="44"/>
      <c r="C91" s="45">
        <v>0</v>
      </c>
      <c r="D91" s="44">
        <f t="shared" si="6"/>
        <v>0</v>
      </c>
      <c r="E91" s="44">
        <f t="shared" si="7"/>
        <v>0</v>
      </c>
      <c r="F91" s="44">
        <f t="shared" si="8"/>
        <v>0</v>
      </c>
    </row>
    <row r="92" spans="1:6" x14ac:dyDescent="0.45">
      <c r="A92" s="7" t="s">
        <v>9</v>
      </c>
      <c r="B92" s="44"/>
      <c r="C92" s="45">
        <v>0</v>
      </c>
      <c r="D92" s="44">
        <f t="shared" si="6"/>
        <v>0</v>
      </c>
      <c r="E92" s="44">
        <f t="shared" si="7"/>
        <v>0</v>
      </c>
      <c r="F92" s="44">
        <f t="shared" si="8"/>
        <v>0</v>
      </c>
    </row>
    <row r="93" spans="1:6" s="9" customFormat="1" x14ac:dyDescent="0.45">
      <c r="A93" s="8" t="s">
        <v>10</v>
      </c>
      <c r="B93" s="48"/>
      <c r="C93" s="45">
        <v>84000</v>
      </c>
      <c r="D93" s="44">
        <f t="shared" si="6"/>
        <v>3500</v>
      </c>
      <c r="E93" s="44">
        <f t="shared" si="7"/>
        <v>7887.3239436619715</v>
      </c>
      <c r="F93" s="44">
        <f t="shared" si="8"/>
        <v>328.63849765258215</v>
      </c>
    </row>
    <row r="94" spans="1:6" s="11" customFormat="1" x14ac:dyDescent="0.45">
      <c r="A94" s="10" t="s">
        <v>11</v>
      </c>
      <c r="B94" s="49"/>
      <c r="C94" s="45">
        <f>SUM(C95:C101)</f>
        <v>54500</v>
      </c>
      <c r="D94" s="44">
        <f t="shared" si="6"/>
        <v>2270.8333333333335</v>
      </c>
      <c r="E94" s="44">
        <f t="shared" si="7"/>
        <v>5117.3708920187792</v>
      </c>
      <c r="F94" s="44">
        <f t="shared" si="8"/>
        <v>213.22378716744913</v>
      </c>
    </row>
    <row r="95" spans="1:6" x14ac:dyDescent="0.45">
      <c r="A95" s="7" t="s">
        <v>12</v>
      </c>
      <c r="B95" s="44"/>
      <c r="C95" s="45">
        <v>0</v>
      </c>
      <c r="D95" s="44">
        <f t="shared" si="6"/>
        <v>0</v>
      </c>
      <c r="E95" s="44">
        <f t="shared" si="7"/>
        <v>0</v>
      </c>
      <c r="F95" s="44">
        <f t="shared" si="8"/>
        <v>0</v>
      </c>
    </row>
    <row r="96" spans="1:6" x14ac:dyDescent="0.45">
      <c r="A96" s="7" t="s">
        <v>13</v>
      </c>
      <c r="B96" s="44"/>
      <c r="C96" s="45">
        <v>0</v>
      </c>
      <c r="D96" s="44">
        <f t="shared" si="6"/>
        <v>0</v>
      </c>
      <c r="E96" s="44">
        <f t="shared" si="7"/>
        <v>0</v>
      </c>
      <c r="F96" s="44">
        <f t="shared" si="8"/>
        <v>0</v>
      </c>
    </row>
    <row r="97" spans="1:6" x14ac:dyDescent="0.45">
      <c r="A97" s="7" t="s">
        <v>15</v>
      </c>
      <c r="B97" s="44"/>
      <c r="C97" s="45">
        <v>0</v>
      </c>
      <c r="D97" s="44">
        <f t="shared" si="6"/>
        <v>0</v>
      </c>
      <c r="E97" s="44">
        <f t="shared" si="7"/>
        <v>0</v>
      </c>
      <c r="F97" s="44">
        <f t="shared" si="8"/>
        <v>0</v>
      </c>
    </row>
    <row r="98" spans="1:6" x14ac:dyDescent="0.45">
      <c r="A98" s="7" t="s">
        <v>14</v>
      </c>
      <c r="B98" s="44"/>
      <c r="C98" s="45">
        <v>0</v>
      </c>
      <c r="D98" s="44">
        <f t="shared" si="6"/>
        <v>0</v>
      </c>
      <c r="E98" s="44">
        <f t="shared" si="7"/>
        <v>0</v>
      </c>
      <c r="F98" s="44">
        <f t="shared" si="8"/>
        <v>0</v>
      </c>
    </row>
    <row r="99" spans="1:6" x14ac:dyDescent="0.45">
      <c r="A99" s="7" t="s">
        <v>16</v>
      </c>
      <c r="B99" s="44"/>
      <c r="C99" s="45">
        <v>0</v>
      </c>
      <c r="D99" s="44">
        <f t="shared" si="6"/>
        <v>0</v>
      </c>
      <c r="E99" s="44">
        <f t="shared" si="7"/>
        <v>0</v>
      </c>
      <c r="F99" s="44">
        <f t="shared" si="8"/>
        <v>0</v>
      </c>
    </row>
    <row r="100" spans="1:6" x14ac:dyDescent="0.45">
      <c r="A100" s="7" t="s">
        <v>17</v>
      </c>
      <c r="B100" s="44"/>
      <c r="C100" s="45">
        <v>54500</v>
      </c>
      <c r="D100" s="44">
        <f t="shared" si="6"/>
        <v>2270.8333333333335</v>
      </c>
      <c r="E100" s="44">
        <f t="shared" si="7"/>
        <v>5117.3708920187792</v>
      </c>
      <c r="F100" s="44">
        <f t="shared" si="8"/>
        <v>213.22378716744913</v>
      </c>
    </row>
    <row r="101" spans="1:6" x14ac:dyDescent="0.45">
      <c r="A101" s="7" t="s">
        <v>39</v>
      </c>
      <c r="B101" s="44"/>
      <c r="C101" s="45">
        <v>0</v>
      </c>
      <c r="D101" s="44">
        <f t="shared" si="6"/>
        <v>0</v>
      </c>
      <c r="E101" s="44">
        <f t="shared" si="7"/>
        <v>0</v>
      </c>
      <c r="F101" s="44">
        <f t="shared" si="8"/>
        <v>0</v>
      </c>
    </row>
    <row r="102" spans="1:6" x14ac:dyDescent="0.45">
      <c r="A102" s="4" t="s">
        <v>43</v>
      </c>
      <c r="B102" s="41"/>
      <c r="C102" s="42">
        <f>C103+C104+C105</f>
        <v>213.157488</v>
      </c>
      <c r="D102" s="41">
        <f t="shared" si="6"/>
        <v>8.8815620000000006</v>
      </c>
      <c r="E102" s="41">
        <f t="shared" si="7"/>
        <v>20.014787605633803</v>
      </c>
      <c r="F102" s="41">
        <f t="shared" si="8"/>
        <v>0.83394948356807508</v>
      </c>
    </row>
    <row r="103" spans="1:6" x14ac:dyDescent="0.45">
      <c r="A103" s="5" t="s">
        <v>7</v>
      </c>
      <c r="B103" s="44"/>
      <c r="C103" s="45"/>
      <c r="D103" s="44">
        <f t="shared" si="6"/>
        <v>0</v>
      </c>
      <c r="E103" s="44">
        <f t="shared" si="7"/>
        <v>0</v>
      </c>
      <c r="F103" s="44">
        <f t="shared" si="8"/>
        <v>0</v>
      </c>
    </row>
    <row r="104" spans="1:6" x14ac:dyDescent="0.45">
      <c r="A104" s="51" t="s">
        <v>10</v>
      </c>
      <c r="B104" s="44"/>
      <c r="C104" s="45">
        <v>10.01</v>
      </c>
      <c r="D104" s="44">
        <f t="shared" si="6"/>
        <v>0.41708333333333331</v>
      </c>
      <c r="E104" s="44">
        <f t="shared" si="7"/>
        <v>0.93990610328638491</v>
      </c>
      <c r="F104" s="44">
        <f t="shared" si="8"/>
        <v>3.9162754303599369E-2</v>
      </c>
    </row>
    <row r="105" spans="1:6" x14ac:dyDescent="0.45">
      <c r="A105" s="10" t="s">
        <v>11</v>
      </c>
      <c r="B105" s="44"/>
      <c r="C105" s="45">
        <f>SUM(C106:C110)</f>
        <v>203.14748800000001</v>
      </c>
      <c r="D105" s="44">
        <f t="shared" si="6"/>
        <v>8.4644786666666665</v>
      </c>
      <c r="E105" s="44">
        <f t="shared" si="7"/>
        <v>19.074881502347417</v>
      </c>
      <c r="F105" s="44">
        <f t="shared" si="8"/>
        <v>0.79478672926447569</v>
      </c>
    </row>
    <row r="106" spans="1:6" x14ac:dyDescent="0.45">
      <c r="A106" s="7" t="s">
        <v>12</v>
      </c>
      <c r="B106" s="44"/>
      <c r="C106" s="45"/>
      <c r="D106" s="44">
        <f t="shared" si="6"/>
        <v>0</v>
      </c>
      <c r="E106" s="44">
        <f t="shared" si="7"/>
        <v>0</v>
      </c>
      <c r="F106" s="44">
        <f t="shared" si="8"/>
        <v>0</v>
      </c>
    </row>
    <row r="107" spans="1:6" x14ac:dyDescent="0.45">
      <c r="A107" s="7" t="s">
        <v>13</v>
      </c>
      <c r="B107" s="44"/>
      <c r="C107" s="45"/>
      <c r="D107" s="44">
        <f t="shared" si="6"/>
        <v>0</v>
      </c>
      <c r="E107" s="44">
        <f t="shared" si="7"/>
        <v>0</v>
      </c>
      <c r="F107" s="44">
        <f t="shared" si="8"/>
        <v>0</v>
      </c>
    </row>
    <row r="108" spans="1:6" x14ac:dyDescent="0.45">
      <c r="A108" s="7" t="s">
        <v>16</v>
      </c>
      <c r="B108" s="44"/>
      <c r="C108" s="45"/>
      <c r="D108" s="44">
        <f t="shared" si="6"/>
        <v>0</v>
      </c>
      <c r="E108" s="44">
        <f t="shared" si="7"/>
        <v>0</v>
      </c>
      <c r="F108" s="44">
        <f t="shared" si="8"/>
        <v>0</v>
      </c>
    </row>
    <row r="109" spans="1:6" x14ac:dyDescent="0.45">
      <c r="A109" s="7" t="s">
        <v>17</v>
      </c>
      <c r="B109" s="44"/>
      <c r="C109" s="45">
        <v>202.346644</v>
      </c>
      <c r="D109" s="44">
        <f t="shared" si="6"/>
        <v>8.4311101666666666</v>
      </c>
      <c r="E109" s="44">
        <f t="shared" si="7"/>
        <v>18.999684882629108</v>
      </c>
      <c r="F109" s="44">
        <f t="shared" si="8"/>
        <v>0.79165353677621286</v>
      </c>
    </row>
    <row r="110" spans="1:6" x14ac:dyDescent="0.45">
      <c r="A110" s="7" t="s">
        <v>39</v>
      </c>
      <c r="B110" s="44"/>
      <c r="C110" s="45">
        <v>0.800844</v>
      </c>
      <c r="D110" s="44">
        <f t="shared" si="6"/>
        <v>3.3368500000000002E-2</v>
      </c>
      <c r="E110" s="44">
        <f t="shared" si="7"/>
        <v>7.5196619718309862E-2</v>
      </c>
      <c r="F110" s="44">
        <f t="shared" si="8"/>
        <v>3.1331924882629109E-3</v>
      </c>
    </row>
    <row r="111" spans="1:6" x14ac:dyDescent="0.45">
      <c r="A111" s="4" t="s">
        <v>44</v>
      </c>
      <c r="B111" s="41"/>
      <c r="C111" s="42">
        <f>C112+C113</f>
        <v>475.28473700000001</v>
      </c>
      <c r="D111" s="41">
        <f t="shared" si="6"/>
        <v>19.803530708333334</v>
      </c>
      <c r="E111" s="41">
        <f t="shared" si="7"/>
        <v>44.62767483568075</v>
      </c>
      <c r="F111" s="41">
        <f t="shared" si="8"/>
        <v>1.859486451486698</v>
      </c>
    </row>
    <row r="112" spans="1:6" x14ac:dyDescent="0.45">
      <c r="A112" s="5" t="s">
        <v>7</v>
      </c>
      <c r="B112" s="44"/>
      <c r="C112" s="45"/>
      <c r="D112" s="44">
        <f t="shared" si="6"/>
        <v>0</v>
      </c>
      <c r="E112" s="44">
        <f t="shared" si="7"/>
        <v>0</v>
      </c>
      <c r="F112" s="44">
        <f t="shared" si="8"/>
        <v>0</v>
      </c>
    </row>
    <row r="113" spans="1:6" x14ac:dyDescent="0.45">
      <c r="A113" s="10" t="s">
        <v>11</v>
      </c>
      <c r="B113" s="44"/>
      <c r="C113" s="45">
        <f>SUM(C114:C118)</f>
        <v>475.28473700000001</v>
      </c>
      <c r="D113" s="44">
        <f t="shared" si="6"/>
        <v>19.803530708333334</v>
      </c>
      <c r="E113" s="44">
        <f t="shared" si="7"/>
        <v>44.62767483568075</v>
      </c>
      <c r="F113" s="44">
        <f t="shared" si="8"/>
        <v>1.859486451486698</v>
      </c>
    </row>
    <row r="114" spans="1:6" x14ac:dyDescent="0.45">
      <c r="A114" s="7" t="s">
        <v>12</v>
      </c>
      <c r="B114" s="44"/>
      <c r="C114" s="45">
        <v>2.8363230000000001</v>
      </c>
      <c r="D114" s="44">
        <f t="shared" si="6"/>
        <v>0.11818012500000001</v>
      </c>
      <c r="E114" s="44">
        <f t="shared" si="7"/>
        <v>0.26632140845070423</v>
      </c>
      <c r="F114" s="44">
        <f t="shared" si="8"/>
        <v>1.1096725352112676E-2</v>
      </c>
    </row>
    <row r="115" spans="1:6" x14ac:dyDescent="0.45">
      <c r="A115" s="7" t="s">
        <v>13</v>
      </c>
      <c r="B115" s="44"/>
      <c r="C115" s="45">
        <v>13.347537000000001</v>
      </c>
      <c r="D115" s="44">
        <f t="shared" si="6"/>
        <v>0.556147375</v>
      </c>
      <c r="E115" s="44">
        <f t="shared" si="7"/>
        <v>1.2532898591549295</v>
      </c>
      <c r="F115" s="44">
        <f t="shared" si="8"/>
        <v>5.2220410798122063E-2</v>
      </c>
    </row>
    <row r="116" spans="1:6" x14ac:dyDescent="0.45">
      <c r="A116" s="7" t="s">
        <v>16</v>
      </c>
      <c r="B116" s="44"/>
      <c r="C116" s="45"/>
      <c r="D116" s="44">
        <f t="shared" si="6"/>
        <v>0</v>
      </c>
      <c r="E116" s="44">
        <f t="shared" si="7"/>
        <v>0</v>
      </c>
      <c r="F116" s="44">
        <f t="shared" si="8"/>
        <v>0</v>
      </c>
    </row>
    <row r="117" spans="1:6" x14ac:dyDescent="0.45">
      <c r="A117" s="7" t="s">
        <v>17</v>
      </c>
      <c r="B117" s="44"/>
      <c r="C117" s="45">
        <v>459.10087700000003</v>
      </c>
      <c r="D117" s="44">
        <f t="shared" si="6"/>
        <v>19.129203208333333</v>
      </c>
      <c r="E117" s="44">
        <f t="shared" si="7"/>
        <v>43.108063568075117</v>
      </c>
      <c r="F117" s="44">
        <f t="shared" si="8"/>
        <v>1.7961693153364633</v>
      </c>
    </row>
    <row r="118" spans="1:6" x14ac:dyDescent="0.45">
      <c r="A118" s="7" t="s">
        <v>39</v>
      </c>
      <c r="B118" s="44"/>
      <c r="C118" s="45"/>
      <c r="D118" s="44">
        <f t="shared" si="6"/>
        <v>0</v>
      </c>
      <c r="E118" s="44">
        <f t="shared" si="7"/>
        <v>0</v>
      </c>
      <c r="F118" s="44">
        <f t="shared" si="8"/>
        <v>0</v>
      </c>
    </row>
    <row r="119" spans="1:6" x14ac:dyDescent="0.45">
      <c r="A119" s="2" t="s">
        <v>21</v>
      </c>
      <c r="B119" s="22"/>
      <c r="C119" s="23"/>
      <c r="D119" s="22"/>
      <c r="E119" s="22"/>
      <c r="F119" s="22"/>
    </row>
    <row r="120" spans="1:6" ht="38.4" x14ac:dyDescent="0.45">
      <c r="A120" s="3" t="s">
        <v>5</v>
      </c>
      <c r="B120" s="38"/>
      <c r="C120" s="39">
        <f>C121+C134+C147+C160+C169</f>
        <v>593121.50664599997</v>
      </c>
      <c r="D120" s="38">
        <f t="shared" ref="D120:D176" si="9">C120/24</f>
        <v>24713.39611025</v>
      </c>
      <c r="E120" s="38">
        <f>C120/10.65</f>
        <v>55692.160248450702</v>
      </c>
      <c r="F120" s="38">
        <f>E120/24</f>
        <v>2320.5066770187791</v>
      </c>
    </row>
    <row r="121" spans="1:6" x14ac:dyDescent="0.45">
      <c r="A121" s="4" t="s">
        <v>6</v>
      </c>
      <c r="B121" s="41"/>
      <c r="C121" s="42">
        <f>SUM(C122:C126)</f>
        <v>359676</v>
      </c>
      <c r="D121" s="41">
        <f t="shared" si="9"/>
        <v>14986.5</v>
      </c>
      <c r="E121" s="41">
        <f t="shared" ref="E121:E176" si="10">C121/10.65</f>
        <v>33772.394366197179</v>
      </c>
      <c r="F121" s="41">
        <f t="shared" ref="F121:F176" si="11">E121/24</f>
        <v>1407.1830985915492</v>
      </c>
    </row>
    <row r="122" spans="1:6" s="6" customFormat="1" x14ac:dyDescent="0.45">
      <c r="A122" s="5" t="s">
        <v>7</v>
      </c>
      <c r="B122" s="47"/>
      <c r="C122" s="45">
        <v>203000</v>
      </c>
      <c r="D122" s="44">
        <f t="shared" si="9"/>
        <v>8458.3333333333339</v>
      </c>
      <c r="E122" s="44">
        <f t="shared" si="10"/>
        <v>19061.032863849763</v>
      </c>
      <c r="F122" s="44">
        <f t="shared" si="11"/>
        <v>794.20970266040683</v>
      </c>
    </row>
    <row r="123" spans="1:6" x14ac:dyDescent="0.45">
      <c r="A123" s="7" t="s">
        <v>8</v>
      </c>
      <c r="B123" s="44"/>
      <c r="C123" s="43">
        <v>15576</v>
      </c>
      <c r="D123" s="44">
        <f t="shared" si="9"/>
        <v>649</v>
      </c>
      <c r="E123" s="44">
        <f t="shared" si="10"/>
        <v>1462.5352112676055</v>
      </c>
      <c r="F123" s="44">
        <f t="shared" si="11"/>
        <v>60.938967136150232</v>
      </c>
    </row>
    <row r="124" spans="1:6" x14ac:dyDescent="0.45">
      <c r="A124" s="7" t="s">
        <v>9</v>
      </c>
      <c r="B124" s="50"/>
      <c r="C124" s="45">
        <v>0</v>
      </c>
      <c r="D124" s="44">
        <f t="shared" si="9"/>
        <v>0</v>
      </c>
      <c r="E124" s="44">
        <f t="shared" si="10"/>
        <v>0</v>
      </c>
      <c r="F124" s="44">
        <f t="shared" si="11"/>
        <v>0</v>
      </c>
    </row>
    <row r="125" spans="1:6" s="9" customFormat="1" x14ac:dyDescent="0.45">
      <c r="A125" s="8" t="s">
        <v>10</v>
      </c>
      <c r="B125" s="48"/>
      <c r="C125" s="45">
        <v>1100</v>
      </c>
      <c r="D125" s="44">
        <f t="shared" si="9"/>
        <v>45.833333333333336</v>
      </c>
      <c r="E125" s="44">
        <f t="shared" si="10"/>
        <v>103.28638497652582</v>
      </c>
      <c r="F125" s="44">
        <f t="shared" si="11"/>
        <v>4.3035993740219096</v>
      </c>
    </row>
    <row r="126" spans="1:6" s="11" customFormat="1" x14ac:dyDescent="0.45">
      <c r="A126" s="10" t="s">
        <v>11</v>
      </c>
      <c r="B126" s="49"/>
      <c r="C126" s="45">
        <f>SUM(C127:C133)</f>
        <v>140000</v>
      </c>
      <c r="D126" s="44">
        <f t="shared" si="9"/>
        <v>5833.333333333333</v>
      </c>
      <c r="E126" s="44">
        <f t="shared" si="10"/>
        <v>13145.539906103286</v>
      </c>
      <c r="F126" s="44">
        <f t="shared" si="11"/>
        <v>547.73082942097028</v>
      </c>
    </row>
    <row r="127" spans="1:6" x14ac:dyDescent="0.45">
      <c r="A127" s="7" t="s">
        <v>12</v>
      </c>
      <c r="B127" s="52">
        <v>78084</v>
      </c>
      <c r="C127" s="45">
        <v>43000</v>
      </c>
      <c r="D127" s="44">
        <f t="shared" si="9"/>
        <v>1791.6666666666667</v>
      </c>
      <c r="E127" s="44">
        <f t="shared" si="10"/>
        <v>4037.5586854460093</v>
      </c>
      <c r="F127" s="44">
        <f t="shared" si="11"/>
        <v>168.23161189358373</v>
      </c>
    </row>
    <row r="128" spans="1:6" x14ac:dyDescent="0.45">
      <c r="A128" s="7" t="s">
        <v>13</v>
      </c>
      <c r="B128" s="52">
        <v>27449</v>
      </c>
      <c r="C128" s="45">
        <v>10000</v>
      </c>
      <c r="D128" s="44">
        <f t="shared" si="9"/>
        <v>416.66666666666669</v>
      </c>
      <c r="E128" s="44">
        <f t="shared" si="10"/>
        <v>938.96713615023475</v>
      </c>
      <c r="F128" s="44">
        <f t="shared" si="11"/>
        <v>39.123630672926446</v>
      </c>
    </row>
    <row r="129" spans="1:6" x14ac:dyDescent="0.45">
      <c r="A129" s="7" t="s">
        <v>15</v>
      </c>
      <c r="B129" s="52">
        <v>0</v>
      </c>
      <c r="C129" s="45">
        <v>0</v>
      </c>
      <c r="D129" s="44">
        <f t="shared" si="9"/>
        <v>0</v>
      </c>
      <c r="E129" s="44">
        <f t="shared" si="10"/>
        <v>0</v>
      </c>
      <c r="F129" s="44">
        <f t="shared" si="11"/>
        <v>0</v>
      </c>
    </row>
    <row r="130" spans="1:6" x14ac:dyDescent="0.45">
      <c r="A130" s="7" t="s">
        <v>14</v>
      </c>
      <c r="B130" s="52">
        <v>0</v>
      </c>
      <c r="C130" s="45">
        <v>0</v>
      </c>
      <c r="D130" s="44">
        <f t="shared" si="9"/>
        <v>0</v>
      </c>
      <c r="E130" s="44">
        <f t="shared" si="10"/>
        <v>0</v>
      </c>
      <c r="F130" s="44">
        <f t="shared" si="11"/>
        <v>0</v>
      </c>
    </row>
    <row r="131" spans="1:6" x14ac:dyDescent="0.45">
      <c r="A131" s="7" t="s">
        <v>16</v>
      </c>
      <c r="B131" s="52">
        <v>202095.6</v>
      </c>
      <c r="C131" s="45">
        <v>0</v>
      </c>
      <c r="D131" s="44">
        <f t="shared" si="9"/>
        <v>0</v>
      </c>
      <c r="E131" s="44">
        <f t="shared" si="10"/>
        <v>0</v>
      </c>
      <c r="F131" s="44">
        <f t="shared" si="11"/>
        <v>0</v>
      </c>
    </row>
    <row r="132" spans="1:6" x14ac:dyDescent="0.45">
      <c r="A132" s="7" t="s">
        <v>17</v>
      </c>
      <c r="B132" s="52">
        <v>157937</v>
      </c>
      <c r="C132" s="45">
        <v>87000</v>
      </c>
      <c r="D132" s="44">
        <f t="shared" si="9"/>
        <v>3625</v>
      </c>
      <c r="E132" s="44">
        <f t="shared" si="10"/>
        <v>8169.0140845070418</v>
      </c>
      <c r="F132" s="44">
        <f t="shared" si="11"/>
        <v>340.3755868544601</v>
      </c>
    </row>
    <row r="133" spans="1:6" x14ac:dyDescent="0.45">
      <c r="A133" s="7" t="s">
        <v>39</v>
      </c>
      <c r="B133" s="52">
        <v>21623</v>
      </c>
      <c r="C133" s="45">
        <v>0</v>
      </c>
      <c r="D133" s="44">
        <f t="shared" si="9"/>
        <v>0</v>
      </c>
      <c r="E133" s="44">
        <f t="shared" si="10"/>
        <v>0</v>
      </c>
      <c r="F133" s="44">
        <f t="shared" si="11"/>
        <v>0</v>
      </c>
    </row>
    <row r="134" spans="1:6" x14ac:dyDescent="0.45">
      <c r="A134" s="4" t="s">
        <v>18</v>
      </c>
      <c r="B134" s="41"/>
      <c r="C134" s="42">
        <f>SUM(C135:C139)</f>
        <v>7100</v>
      </c>
      <c r="D134" s="41">
        <f t="shared" si="9"/>
        <v>295.83333333333331</v>
      </c>
      <c r="E134" s="41">
        <f t="shared" si="10"/>
        <v>666.66666666666663</v>
      </c>
      <c r="F134" s="41">
        <f t="shared" si="11"/>
        <v>27.777777777777775</v>
      </c>
    </row>
    <row r="135" spans="1:6" s="6" customFormat="1" x14ac:dyDescent="0.45">
      <c r="A135" s="5" t="s">
        <v>7</v>
      </c>
      <c r="B135" s="47"/>
      <c r="C135" s="45">
        <v>100</v>
      </c>
      <c r="D135" s="44">
        <f t="shared" si="9"/>
        <v>4.166666666666667</v>
      </c>
      <c r="E135" s="44">
        <f t="shared" si="10"/>
        <v>9.3896713615023479</v>
      </c>
      <c r="F135" s="44">
        <f t="shared" si="11"/>
        <v>0.39123630672926452</v>
      </c>
    </row>
    <row r="136" spans="1:6" x14ac:dyDescent="0.45">
      <c r="A136" s="7" t="s">
        <v>8</v>
      </c>
      <c r="B136" s="44"/>
      <c r="C136" s="45">
        <v>0</v>
      </c>
      <c r="D136" s="44">
        <f t="shared" si="9"/>
        <v>0</v>
      </c>
      <c r="E136" s="44">
        <f t="shared" si="10"/>
        <v>0</v>
      </c>
      <c r="F136" s="44">
        <f t="shared" si="11"/>
        <v>0</v>
      </c>
    </row>
    <row r="137" spans="1:6" x14ac:dyDescent="0.45">
      <c r="A137" s="7" t="s">
        <v>9</v>
      </c>
      <c r="B137" s="44"/>
      <c r="C137" s="45">
        <v>0</v>
      </c>
      <c r="D137" s="44">
        <f t="shared" si="9"/>
        <v>0</v>
      </c>
      <c r="E137" s="44">
        <f t="shared" si="10"/>
        <v>0</v>
      </c>
      <c r="F137" s="44">
        <f t="shared" si="11"/>
        <v>0</v>
      </c>
    </row>
    <row r="138" spans="1:6" s="9" customFormat="1" x14ac:dyDescent="0.45">
      <c r="A138" s="8" t="s">
        <v>10</v>
      </c>
      <c r="B138" s="48"/>
      <c r="C138" s="45">
        <v>7000</v>
      </c>
      <c r="D138" s="44">
        <f t="shared" si="9"/>
        <v>291.66666666666669</v>
      </c>
      <c r="E138" s="44">
        <f t="shared" si="10"/>
        <v>657.27699530516429</v>
      </c>
      <c r="F138" s="44">
        <f t="shared" si="11"/>
        <v>27.386541471048513</v>
      </c>
    </row>
    <row r="139" spans="1:6" s="11" customFormat="1" x14ac:dyDescent="0.45">
      <c r="A139" s="10" t="s">
        <v>11</v>
      </c>
      <c r="B139" s="49"/>
      <c r="C139" s="45">
        <f>SUM(C140:C146)</f>
        <v>0</v>
      </c>
      <c r="D139" s="44">
        <f t="shared" si="9"/>
        <v>0</v>
      </c>
      <c r="E139" s="44">
        <f t="shared" si="10"/>
        <v>0</v>
      </c>
      <c r="F139" s="44">
        <f t="shared" si="11"/>
        <v>0</v>
      </c>
    </row>
    <row r="140" spans="1:6" x14ac:dyDescent="0.45">
      <c r="A140" s="7" t="s">
        <v>12</v>
      </c>
      <c r="B140" s="44"/>
      <c r="C140" s="45">
        <v>0</v>
      </c>
      <c r="D140" s="44">
        <f t="shared" si="9"/>
        <v>0</v>
      </c>
      <c r="E140" s="44">
        <f t="shared" si="10"/>
        <v>0</v>
      </c>
      <c r="F140" s="44">
        <f t="shared" si="11"/>
        <v>0</v>
      </c>
    </row>
    <row r="141" spans="1:6" x14ac:dyDescent="0.45">
      <c r="A141" s="7" t="s">
        <v>13</v>
      </c>
      <c r="B141" s="44"/>
      <c r="C141" s="45">
        <v>0</v>
      </c>
      <c r="D141" s="44">
        <f t="shared" si="9"/>
        <v>0</v>
      </c>
      <c r="E141" s="44">
        <f t="shared" si="10"/>
        <v>0</v>
      </c>
      <c r="F141" s="44">
        <f t="shared" si="11"/>
        <v>0</v>
      </c>
    </row>
    <row r="142" spans="1:6" x14ac:dyDescent="0.45">
      <c r="A142" s="7" t="s">
        <v>15</v>
      </c>
      <c r="B142" s="44"/>
      <c r="C142" s="45">
        <v>0</v>
      </c>
      <c r="D142" s="44">
        <f t="shared" si="9"/>
        <v>0</v>
      </c>
      <c r="E142" s="44">
        <f t="shared" si="10"/>
        <v>0</v>
      </c>
      <c r="F142" s="44">
        <f t="shared" si="11"/>
        <v>0</v>
      </c>
    </row>
    <row r="143" spans="1:6" x14ac:dyDescent="0.45">
      <c r="A143" s="7" t="s">
        <v>14</v>
      </c>
      <c r="B143" s="44"/>
      <c r="C143" s="45">
        <v>0</v>
      </c>
      <c r="D143" s="44">
        <f t="shared" si="9"/>
        <v>0</v>
      </c>
      <c r="E143" s="44">
        <f t="shared" si="10"/>
        <v>0</v>
      </c>
      <c r="F143" s="44">
        <f t="shared" si="11"/>
        <v>0</v>
      </c>
    </row>
    <row r="144" spans="1:6" x14ac:dyDescent="0.45">
      <c r="A144" s="7" t="s">
        <v>16</v>
      </c>
      <c r="B144" s="44"/>
      <c r="C144" s="45">
        <v>0</v>
      </c>
      <c r="D144" s="44">
        <f t="shared" si="9"/>
        <v>0</v>
      </c>
      <c r="E144" s="44">
        <f t="shared" si="10"/>
        <v>0</v>
      </c>
      <c r="F144" s="44">
        <f t="shared" si="11"/>
        <v>0</v>
      </c>
    </row>
    <row r="145" spans="1:6" x14ac:dyDescent="0.45">
      <c r="A145" s="7" t="s">
        <v>17</v>
      </c>
      <c r="B145" s="44"/>
      <c r="C145" s="45">
        <v>0</v>
      </c>
      <c r="D145" s="44">
        <f t="shared" si="9"/>
        <v>0</v>
      </c>
      <c r="E145" s="44">
        <f t="shared" si="10"/>
        <v>0</v>
      </c>
      <c r="F145" s="44">
        <f t="shared" si="11"/>
        <v>0</v>
      </c>
    </row>
    <row r="146" spans="1:6" x14ac:dyDescent="0.45">
      <c r="A146" s="7" t="s">
        <v>39</v>
      </c>
      <c r="B146" s="44"/>
      <c r="C146" s="45">
        <v>0</v>
      </c>
      <c r="D146" s="44">
        <f t="shared" si="9"/>
        <v>0</v>
      </c>
      <c r="E146" s="44">
        <f t="shared" si="10"/>
        <v>0</v>
      </c>
      <c r="F146" s="44">
        <f t="shared" si="11"/>
        <v>0</v>
      </c>
    </row>
    <row r="147" spans="1:6" x14ac:dyDescent="0.45">
      <c r="A147" s="4" t="s">
        <v>19</v>
      </c>
      <c r="B147" s="41"/>
      <c r="C147" s="42">
        <f>SUM(C148:C152)</f>
        <v>224800</v>
      </c>
      <c r="D147" s="41">
        <f t="shared" si="9"/>
        <v>9366.6666666666661</v>
      </c>
      <c r="E147" s="41">
        <f t="shared" si="10"/>
        <v>21107.981220657275</v>
      </c>
      <c r="F147" s="41">
        <f t="shared" si="11"/>
        <v>879.49921752738646</v>
      </c>
    </row>
    <row r="148" spans="1:6" s="6" customFormat="1" x14ac:dyDescent="0.45">
      <c r="A148" s="5" t="s">
        <v>7</v>
      </c>
      <c r="B148" s="47"/>
      <c r="C148" s="45">
        <v>12500</v>
      </c>
      <c r="D148" s="44">
        <f t="shared" si="9"/>
        <v>520.83333333333337</v>
      </c>
      <c r="E148" s="44">
        <f t="shared" si="10"/>
        <v>1173.7089201877934</v>
      </c>
      <c r="F148" s="44">
        <f t="shared" si="11"/>
        <v>48.904538341158059</v>
      </c>
    </row>
    <row r="149" spans="1:6" x14ac:dyDescent="0.45">
      <c r="A149" s="7" t="s">
        <v>8</v>
      </c>
      <c r="B149" s="44"/>
      <c r="C149" s="45">
        <v>0</v>
      </c>
      <c r="D149" s="44">
        <f t="shared" si="9"/>
        <v>0</v>
      </c>
      <c r="E149" s="44">
        <f t="shared" si="10"/>
        <v>0</v>
      </c>
      <c r="F149" s="44">
        <f t="shared" si="11"/>
        <v>0</v>
      </c>
    </row>
    <row r="150" spans="1:6" x14ac:dyDescent="0.45">
      <c r="A150" s="7" t="s">
        <v>9</v>
      </c>
      <c r="B150" s="44"/>
      <c r="C150" s="45">
        <v>0</v>
      </c>
      <c r="D150" s="44">
        <f t="shared" si="9"/>
        <v>0</v>
      </c>
      <c r="E150" s="44">
        <f t="shared" si="10"/>
        <v>0</v>
      </c>
      <c r="F150" s="44">
        <f t="shared" si="11"/>
        <v>0</v>
      </c>
    </row>
    <row r="151" spans="1:6" s="9" customFormat="1" x14ac:dyDescent="0.45">
      <c r="A151" s="8" t="s">
        <v>10</v>
      </c>
      <c r="B151" s="48"/>
      <c r="C151" s="45">
        <v>175000</v>
      </c>
      <c r="D151" s="44">
        <f t="shared" si="9"/>
        <v>7291.666666666667</v>
      </c>
      <c r="E151" s="44">
        <f t="shared" si="10"/>
        <v>16431.924882629108</v>
      </c>
      <c r="F151" s="44">
        <f t="shared" si="11"/>
        <v>684.66353677621282</v>
      </c>
    </row>
    <row r="152" spans="1:6" s="11" customFormat="1" x14ac:dyDescent="0.45">
      <c r="A152" s="10" t="s">
        <v>11</v>
      </c>
      <c r="B152" s="49"/>
      <c r="C152" s="45">
        <f>SUM(C153:C159)</f>
        <v>37300</v>
      </c>
      <c r="D152" s="44">
        <f t="shared" si="9"/>
        <v>1554.1666666666667</v>
      </c>
      <c r="E152" s="44">
        <f t="shared" si="10"/>
        <v>3502.3474178403753</v>
      </c>
      <c r="F152" s="44">
        <f t="shared" si="11"/>
        <v>145.93114241001564</v>
      </c>
    </row>
    <row r="153" spans="1:6" x14ac:dyDescent="0.45">
      <c r="A153" s="7" t="s">
        <v>12</v>
      </c>
      <c r="B153" s="44"/>
      <c r="C153" s="45">
        <v>0</v>
      </c>
      <c r="D153" s="44">
        <f t="shared" si="9"/>
        <v>0</v>
      </c>
      <c r="E153" s="44">
        <f t="shared" si="10"/>
        <v>0</v>
      </c>
      <c r="F153" s="44">
        <f t="shared" si="11"/>
        <v>0</v>
      </c>
    </row>
    <row r="154" spans="1:6" x14ac:dyDescent="0.45">
      <c r="A154" s="7" t="s">
        <v>13</v>
      </c>
      <c r="B154" s="44"/>
      <c r="C154" s="45">
        <v>0</v>
      </c>
      <c r="D154" s="44">
        <f t="shared" si="9"/>
        <v>0</v>
      </c>
      <c r="E154" s="44">
        <f t="shared" si="10"/>
        <v>0</v>
      </c>
      <c r="F154" s="44">
        <f t="shared" si="11"/>
        <v>0</v>
      </c>
    </row>
    <row r="155" spans="1:6" x14ac:dyDescent="0.45">
      <c r="A155" s="7" t="s">
        <v>15</v>
      </c>
      <c r="B155" s="44"/>
      <c r="C155" s="45">
        <v>0</v>
      </c>
      <c r="D155" s="44">
        <f t="shared" si="9"/>
        <v>0</v>
      </c>
      <c r="E155" s="44">
        <f t="shared" si="10"/>
        <v>0</v>
      </c>
      <c r="F155" s="44">
        <f t="shared" si="11"/>
        <v>0</v>
      </c>
    </row>
    <row r="156" spans="1:6" x14ac:dyDescent="0.45">
      <c r="A156" s="7" t="s">
        <v>14</v>
      </c>
      <c r="B156" s="44"/>
      <c r="C156" s="45">
        <v>0</v>
      </c>
      <c r="D156" s="44">
        <f t="shared" si="9"/>
        <v>0</v>
      </c>
      <c r="E156" s="44">
        <f t="shared" si="10"/>
        <v>0</v>
      </c>
      <c r="F156" s="44">
        <f t="shared" si="11"/>
        <v>0</v>
      </c>
    </row>
    <row r="157" spans="1:6" x14ac:dyDescent="0.45">
      <c r="A157" s="7" t="s">
        <v>16</v>
      </c>
      <c r="B157" s="44"/>
      <c r="C157" s="45">
        <v>0</v>
      </c>
      <c r="D157" s="44">
        <f t="shared" si="9"/>
        <v>0</v>
      </c>
      <c r="E157" s="44">
        <f t="shared" si="10"/>
        <v>0</v>
      </c>
      <c r="F157" s="44">
        <f t="shared" si="11"/>
        <v>0</v>
      </c>
    </row>
    <row r="158" spans="1:6" x14ac:dyDescent="0.45">
      <c r="A158" s="7" t="s">
        <v>17</v>
      </c>
      <c r="B158" s="44"/>
      <c r="C158" s="45">
        <v>37300</v>
      </c>
      <c r="D158" s="44">
        <f t="shared" si="9"/>
        <v>1554.1666666666667</v>
      </c>
      <c r="E158" s="44">
        <f t="shared" si="10"/>
        <v>3502.3474178403753</v>
      </c>
      <c r="F158" s="44">
        <f t="shared" si="11"/>
        <v>145.93114241001564</v>
      </c>
    </row>
    <row r="159" spans="1:6" x14ac:dyDescent="0.45">
      <c r="A159" s="7" t="s">
        <v>39</v>
      </c>
      <c r="B159" s="44"/>
      <c r="C159" s="45">
        <v>0</v>
      </c>
      <c r="D159" s="44">
        <f t="shared" si="9"/>
        <v>0</v>
      </c>
      <c r="E159" s="44">
        <f t="shared" si="10"/>
        <v>0</v>
      </c>
      <c r="F159" s="44">
        <f t="shared" si="11"/>
        <v>0</v>
      </c>
    </row>
    <row r="160" spans="1:6" x14ac:dyDescent="0.45">
      <c r="A160" s="4" t="s">
        <v>43</v>
      </c>
      <c r="B160" s="41"/>
      <c r="C160" s="42">
        <f>C161+C162+C163</f>
        <v>935.66217700000004</v>
      </c>
      <c r="D160" s="41">
        <f t="shared" si="9"/>
        <v>38.985924041666671</v>
      </c>
      <c r="E160" s="41">
        <f t="shared" si="10"/>
        <v>87.855603474178409</v>
      </c>
      <c r="F160" s="41">
        <f t="shared" si="11"/>
        <v>3.6606501447574336</v>
      </c>
    </row>
    <row r="161" spans="1:6" x14ac:dyDescent="0.45">
      <c r="A161" s="5" t="s">
        <v>7</v>
      </c>
      <c r="B161" s="44"/>
      <c r="C161" s="45"/>
      <c r="D161" s="44">
        <f t="shared" si="9"/>
        <v>0</v>
      </c>
      <c r="E161" s="44">
        <f t="shared" si="10"/>
        <v>0</v>
      </c>
      <c r="F161" s="44">
        <f t="shared" si="11"/>
        <v>0</v>
      </c>
    </row>
    <row r="162" spans="1:6" x14ac:dyDescent="0.45">
      <c r="A162" s="51" t="s">
        <v>10</v>
      </c>
      <c r="B162" s="44"/>
      <c r="C162" s="45">
        <v>1.613</v>
      </c>
      <c r="D162" s="44">
        <f t="shared" si="9"/>
        <v>6.7208333333333328E-2</v>
      </c>
      <c r="E162" s="44">
        <f t="shared" si="10"/>
        <v>0.15145539906103286</v>
      </c>
      <c r="F162" s="44">
        <f t="shared" si="11"/>
        <v>6.3106416275430363E-3</v>
      </c>
    </row>
    <row r="163" spans="1:6" x14ac:dyDescent="0.45">
      <c r="A163" s="10" t="s">
        <v>11</v>
      </c>
      <c r="B163" s="44"/>
      <c r="C163" s="45">
        <f>SUM(C164:C168)</f>
        <v>934.04917699999999</v>
      </c>
      <c r="D163" s="44">
        <f t="shared" si="9"/>
        <v>38.91871570833333</v>
      </c>
      <c r="E163" s="44">
        <f t="shared" si="10"/>
        <v>87.704148075117374</v>
      </c>
      <c r="F163" s="44">
        <f t="shared" si="11"/>
        <v>3.6543395031298904</v>
      </c>
    </row>
    <row r="164" spans="1:6" x14ac:dyDescent="0.45">
      <c r="A164" s="7" t="s">
        <v>12</v>
      </c>
      <c r="B164" s="44"/>
      <c r="C164" s="45"/>
      <c r="D164" s="44">
        <f t="shared" si="9"/>
        <v>0</v>
      </c>
      <c r="E164" s="44">
        <f t="shared" si="10"/>
        <v>0</v>
      </c>
      <c r="F164" s="44">
        <f t="shared" si="11"/>
        <v>0</v>
      </c>
    </row>
    <row r="165" spans="1:6" x14ac:dyDescent="0.45">
      <c r="A165" s="7" t="s">
        <v>13</v>
      </c>
      <c r="B165" s="44"/>
      <c r="C165" s="45"/>
      <c r="D165" s="44">
        <f t="shared" si="9"/>
        <v>0</v>
      </c>
      <c r="E165" s="44">
        <f t="shared" si="10"/>
        <v>0</v>
      </c>
      <c r="F165" s="44">
        <f t="shared" si="11"/>
        <v>0</v>
      </c>
    </row>
    <row r="166" spans="1:6" x14ac:dyDescent="0.45">
      <c r="A166" s="7" t="s">
        <v>16</v>
      </c>
      <c r="B166" s="44"/>
      <c r="C166" s="45"/>
      <c r="D166" s="44">
        <f t="shared" si="9"/>
        <v>0</v>
      </c>
      <c r="E166" s="44">
        <f t="shared" si="10"/>
        <v>0</v>
      </c>
      <c r="F166" s="44">
        <f t="shared" si="11"/>
        <v>0</v>
      </c>
    </row>
    <row r="167" spans="1:6" x14ac:dyDescent="0.45">
      <c r="A167" s="7" t="s">
        <v>17</v>
      </c>
      <c r="B167" s="44"/>
      <c r="C167" s="45">
        <v>934.04917699999999</v>
      </c>
      <c r="D167" s="44">
        <f t="shared" si="9"/>
        <v>38.91871570833333</v>
      </c>
      <c r="E167" s="44">
        <f t="shared" si="10"/>
        <v>87.704148075117374</v>
      </c>
      <c r="F167" s="44">
        <f t="shared" si="11"/>
        <v>3.6543395031298904</v>
      </c>
    </row>
    <row r="168" spans="1:6" x14ac:dyDescent="0.45">
      <c r="A168" s="7" t="s">
        <v>39</v>
      </c>
      <c r="B168" s="44"/>
      <c r="C168" s="45"/>
      <c r="D168" s="44">
        <f t="shared" si="9"/>
        <v>0</v>
      </c>
      <c r="E168" s="44">
        <f t="shared" si="10"/>
        <v>0</v>
      </c>
      <c r="F168" s="44">
        <f t="shared" si="11"/>
        <v>0</v>
      </c>
    </row>
    <row r="169" spans="1:6" x14ac:dyDescent="0.45">
      <c r="A169" s="4" t="s">
        <v>44</v>
      </c>
      <c r="B169" s="41"/>
      <c r="C169" s="42">
        <f>C170+C171</f>
        <v>609.844469</v>
      </c>
      <c r="D169" s="41">
        <f t="shared" si="9"/>
        <v>25.410186208333332</v>
      </c>
      <c r="E169" s="41">
        <f t="shared" si="10"/>
        <v>57.262391455399062</v>
      </c>
      <c r="F169" s="41">
        <f t="shared" si="11"/>
        <v>2.3859329773082942</v>
      </c>
    </row>
    <row r="170" spans="1:6" x14ac:dyDescent="0.45">
      <c r="A170" s="5" t="s">
        <v>7</v>
      </c>
      <c r="B170" s="44"/>
      <c r="C170" s="45"/>
      <c r="D170" s="44">
        <f t="shared" si="9"/>
        <v>0</v>
      </c>
      <c r="E170" s="44">
        <f t="shared" si="10"/>
        <v>0</v>
      </c>
      <c r="F170" s="44">
        <f t="shared" si="11"/>
        <v>0</v>
      </c>
    </row>
    <row r="171" spans="1:6" x14ac:dyDescent="0.45">
      <c r="A171" s="10" t="s">
        <v>11</v>
      </c>
      <c r="B171" s="44"/>
      <c r="C171" s="45">
        <f>SUM(C172:C176)</f>
        <v>609.844469</v>
      </c>
      <c r="D171" s="44">
        <f t="shared" si="9"/>
        <v>25.410186208333332</v>
      </c>
      <c r="E171" s="44">
        <f t="shared" si="10"/>
        <v>57.262391455399062</v>
      </c>
      <c r="F171" s="44">
        <f t="shared" si="11"/>
        <v>2.3859329773082942</v>
      </c>
    </row>
    <row r="172" spans="1:6" x14ac:dyDescent="0.45">
      <c r="A172" s="7" t="s">
        <v>12</v>
      </c>
      <c r="B172" s="44"/>
      <c r="C172" s="45"/>
      <c r="D172" s="44">
        <f t="shared" si="9"/>
        <v>0</v>
      </c>
      <c r="E172" s="44">
        <f t="shared" si="10"/>
        <v>0</v>
      </c>
      <c r="F172" s="44">
        <f t="shared" si="11"/>
        <v>0</v>
      </c>
    </row>
    <row r="173" spans="1:6" x14ac:dyDescent="0.45">
      <c r="A173" s="7" t="s">
        <v>13</v>
      </c>
      <c r="B173" s="44"/>
      <c r="C173" s="45">
        <v>6.4632649999999998</v>
      </c>
      <c r="D173" s="44">
        <f t="shared" si="9"/>
        <v>0.26930270833333331</v>
      </c>
      <c r="E173" s="44">
        <f t="shared" si="10"/>
        <v>0.6068793427230047</v>
      </c>
      <c r="F173" s="44">
        <f t="shared" si="11"/>
        <v>2.5286639280125197E-2</v>
      </c>
    </row>
    <row r="174" spans="1:6" x14ac:dyDescent="0.45">
      <c r="A174" s="7" t="s">
        <v>16</v>
      </c>
      <c r="B174" s="44"/>
      <c r="C174" s="45"/>
      <c r="D174" s="44">
        <f t="shared" si="9"/>
        <v>0</v>
      </c>
      <c r="E174" s="44">
        <f t="shared" si="10"/>
        <v>0</v>
      </c>
      <c r="F174" s="44">
        <f t="shared" si="11"/>
        <v>0</v>
      </c>
    </row>
    <row r="175" spans="1:6" x14ac:dyDescent="0.45">
      <c r="A175" s="7" t="s">
        <v>17</v>
      </c>
      <c r="B175" s="44"/>
      <c r="C175" s="45">
        <v>603.38120400000003</v>
      </c>
      <c r="D175" s="44">
        <f t="shared" si="9"/>
        <v>25.140883500000001</v>
      </c>
      <c r="E175" s="44">
        <f t="shared" si="10"/>
        <v>56.655512112676057</v>
      </c>
      <c r="F175" s="44">
        <f t="shared" si="11"/>
        <v>2.360646338028169</v>
      </c>
    </row>
    <row r="176" spans="1:6" x14ac:dyDescent="0.45">
      <c r="A176" s="7" t="s">
        <v>39</v>
      </c>
      <c r="B176" s="44"/>
      <c r="C176" s="45"/>
      <c r="D176" s="44">
        <f t="shared" si="9"/>
        <v>0</v>
      </c>
      <c r="E176" s="44">
        <f t="shared" si="10"/>
        <v>0</v>
      </c>
      <c r="F176" s="44">
        <f t="shared" si="11"/>
        <v>0</v>
      </c>
    </row>
    <row r="177" spans="1:6" x14ac:dyDescent="0.45">
      <c r="A177" s="2" t="s">
        <v>22</v>
      </c>
      <c r="B177" s="22"/>
      <c r="C177" s="23"/>
      <c r="D177" s="22"/>
      <c r="E177" s="22"/>
      <c r="F177" s="22"/>
    </row>
    <row r="178" spans="1:6" ht="38.4" x14ac:dyDescent="0.45">
      <c r="A178" s="3" t="s">
        <v>5</v>
      </c>
      <c r="B178" s="38"/>
      <c r="C178" s="39">
        <f>C179+C192+C205+C218+C227</f>
        <v>685279.64815100003</v>
      </c>
      <c r="D178" s="38">
        <f t="shared" ref="D178:D203" si="12">C178/24</f>
        <v>28553.318672958336</v>
      </c>
      <c r="E178" s="38">
        <f>C178/10.65</f>
        <v>64345.506868638498</v>
      </c>
      <c r="F178" s="38">
        <f>E178/24</f>
        <v>2681.0627861932708</v>
      </c>
    </row>
    <row r="179" spans="1:6" x14ac:dyDescent="0.45">
      <c r="A179" s="4" t="s">
        <v>6</v>
      </c>
      <c r="B179" s="41"/>
      <c r="C179" s="42">
        <f>SUM(C180:C184)</f>
        <v>359676</v>
      </c>
      <c r="D179" s="41">
        <f t="shared" si="12"/>
        <v>14986.5</v>
      </c>
      <c r="E179" s="41">
        <f t="shared" ref="E179:E203" si="13">C179/10.65</f>
        <v>33772.394366197179</v>
      </c>
      <c r="F179" s="41">
        <f t="shared" ref="F179:F203" si="14">E179/24</f>
        <v>1407.1830985915492</v>
      </c>
    </row>
    <row r="180" spans="1:6" s="6" customFormat="1" x14ac:dyDescent="0.45">
      <c r="A180" s="5" t="s">
        <v>7</v>
      </c>
      <c r="B180" s="47"/>
      <c r="C180" s="45">
        <v>203000</v>
      </c>
      <c r="D180" s="44">
        <f t="shared" si="12"/>
        <v>8458.3333333333339</v>
      </c>
      <c r="E180" s="44">
        <f t="shared" si="13"/>
        <v>19061.032863849763</v>
      </c>
      <c r="F180" s="44">
        <f t="shared" si="14"/>
        <v>794.20970266040683</v>
      </c>
    </row>
    <row r="181" spans="1:6" x14ac:dyDescent="0.45">
      <c r="A181" s="7" t="s">
        <v>8</v>
      </c>
      <c r="B181" s="44"/>
      <c r="C181" s="43">
        <v>15576</v>
      </c>
      <c r="D181" s="44">
        <f t="shared" si="12"/>
        <v>649</v>
      </c>
      <c r="E181" s="44">
        <f t="shared" si="13"/>
        <v>1462.5352112676055</v>
      </c>
      <c r="F181" s="44">
        <f t="shared" si="14"/>
        <v>60.938967136150232</v>
      </c>
    </row>
    <row r="182" spans="1:6" x14ac:dyDescent="0.45">
      <c r="A182" s="7" t="s">
        <v>9</v>
      </c>
      <c r="B182" s="50"/>
      <c r="C182" s="45">
        <v>0</v>
      </c>
      <c r="D182" s="44">
        <f t="shared" si="12"/>
        <v>0</v>
      </c>
      <c r="E182" s="44">
        <f t="shared" si="13"/>
        <v>0</v>
      </c>
      <c r="F182" s="44">
        <f t="shared" si="14"/>
        <v>0</v>
      </c>
    </row>
    <row r="183" spans="1:6" s="9" customFormat="1" x14ac:dyDescent="0.45">
      <c r="A183" s="8" t="s">
        <v>10</v>
      </c>
      <c r="B183" s="48"/>
      <c r="C183" s="45">
        <v>1100</v>
      </c>
      <c r="D183" s="44">
        <f t="shared" si="12"/>
        <v>45.833333333333336</v>
      </c>
      <c r="E183" s="44">
        <f t="shared" si="13"/>
        <v>103.28638497652582</v>
      </c>
      <c r="F183" s="44">
        <f t="shared" si="14"/>
        <v>4.3035993740219096</v>
      </c>
    </row>
    <row r="184" spans="1:6" s="11" customFormat="1" x14ac:dyDescent="0.45">
      <c r="A184" s="10" t="s">
        <v>11</v>
      </c>
      <c r="B184" s="49"/>
      <c r="C184" s="45">
        <f>SUM(C185:C191)</f>
        <v>140000</v>
      </c>
      <c r="D184" s="44">
        <f t="shared" si="12"/>
        <v>5833.333333333333</v>
      </c>
      <c r="E184" s="44">
        <f t="shared" si="13"/>
        <v>13145.539906103286</v>
      </c>
      <c r="F184" s="44">
        <f t="shared" si="14"/>
        <v>547.73082942097028</v>
      </c>
    </row>
    <row r="185" spans="1:6" x14ac:dyDescent="0.45">
      <c r="A185" s="7" t="s">
        <v>12</v>
      </c>
      <c r="B185" s="52">
        <v>78084</v>
      </c>
      <c r="C185" s="45">
        <v>43000</v>
      </c>
      <c r="D185" s="44">
        <f t="shared" si="12"/>
        <v>1791.6666666666667</v>
      </c>
      <c r="E185" s="44">
        <f t="shared" si="13"/>
        <v>4037.5586854460093</v>
      </c>
      <c r="F185" s="44">
        <f t="shared" si="14"/>
        <v>168.23161189358373</v>
      </c>
    </row>
    <row r="186" spans="1:6" x14ac:dyDescent="0.45">
      <c r="A186" s="7" t="s">
        <v>13</v>
      </c>
      <c r="B186" s="52">
        <v>27449</v>
      </c>
      <c r="C186" s="45">
        <v>10000</v>
      </c>
      <c r="D186" s="44">
        <f t="shared" si="12"/>
        <v>416.66666666666669</v>
      </c>
      <c r="E186" s="44">
        <f t="shared" si="13"/>
        <v>938.96713615023475</v>
      </c>
      <c r="F186" s="44">
        <f t="shared" si="14"/>
        <v>39.123630672926446</v>
      </c>
    </row>
    <row r="187" spans="1:6" x14ac:dyDescent="0.45">
      <c r="A187" s="7" t="s">
        <v>15</v>
      </c>
      <c r="B187" s="52">
        <v>0</v>
      </c>
      <c r="C187" s="45">
        <v>0</v>
      </c>
      <c r="D187" s="44">
        <f t="shared" si="12"/>
        <v>0</v>
      </c>
      <c r="E187" s="44">
        <f t="shared" si="13"/>
        <v>0</v>
      </c>
      <c r="F187" s="44">
        <f t="shared" si="14"/>
        <v>0</v>
      </c>
    </row>
    <row r="188" spans="1:6" x14ac:dyDescent="0.45">
      <c r="A188" s="7" t="s">
        <v>14</v>
      </c>
      <c r="B188" s="52">
        <v>0</v>
      </c>
      <c r="C188" s="45">
        <v>0</v>
      </c>
      <c r="D188" s="44">
        <f t="shared" si="12"/>
        <v>0</v>
      </c>
      <c r="E188" s="44">
        <f t="shared" si="13"/>
        <v>0</v>
      </c>
      <c r="F188" s="44">
        <f t="shared" si="14"/>
        <v>0</v>
      </c>
    </row>
    <row r="189" spans="1:6" x14ac:dyDescent="0.45">
      <c r="A189" s="7" t="s">
        <v>16</v>
      </c>
      <c r="B189" s="52">
        <v>202095.6</v>
      </c>
      <c r="C189" s="45">
        <v>0</v>
      </c>
      <c r="D189" s="44">
        <f t="shared" si="12"/>
        <v>0</v>
      </c>
      <c r="E189" s="44">
        <f t="shared" si="13"/>
        <v>0</v>
      </c>
      <c r="F189" s="44">
        <f t="shared" si="14"/>
        <v>0</v>
      </c>
    </row>
    <row r="190" spans="1:6" x14ac:dyDescent="0.45">
      <c r="A190" s="7" t="s">
        <v>17</v>
      </c>
      <c r="B190" s="52">
        <v>157937</v>
      </c>
      <c r="C190" s="45">
        <v>87000</v>
      </c>
      <c r="D190" s="44">
        <f t="shared" si="12"/>
        <v>3625</v>
      </c>
      <c r="E190" s="44">
        <f t="shared" si="13"/>
        <v>8169.0140845070418</v>
      </c>
      <c r="F190" s="44">
        <f t="shared" si="14"/>
        <v>340.3755868544601</v>
      </c>
    </row>
    <row r="191" spans="1:6" x14ac:dyDescent="0.45">
      <c r="A191" s="7" t="s">
        <v>39</v>
      </c>
      <c r="B191" s="52">
        <v>21623</v>
      </c>
      <c r="C191" s="45">
        <v>0</v>
      </c>
      <c r="D191" s="44">
        <f t="shared" si="12"/>
        <v>0</v>
      </c>
      <c r="E191" s="44">
        <f t="shared" si="13"/>
        <v>0</v>
      </c>
      <c r="F191" s="44">
        <f t="shared" si="14"/>
        <v>0</v>
      </c>
    </row>
    <row r="192" spans="1:6" x14ac:dyDescent="0.45">
      <c r="A192" s="4" t="s">
        <v>23</v>
      </c>
      <c r="B192" s="41"/>
      <c r="C192" s="42">
        <f>SUM(C193:C197)</f>
        <v>126600</v>
      </c>
      <c r="D192" s="41">
        <f t="shared" si="12"/>
        <v>5275</v>
      </c>
      <c r="E192" s="41">
        <f t="shared" si="13"/>
        <v>11887.323943661971</v>
      </c>
      <c r="F192" s="41">
        <f t="shared" si="14"/>
        <v>495.30516431924883</v>
      </c>
    </row>
    <row r="193" spans="1:6" s="6" customFormat="1" x14ac:dyDescent="0.45">
      <c r="A193" s="5" t="s">
        <v>7</v>
      </c>
      <c r="B193" s="47"/>
      <c r="C193" s="45">
        <v>500</v>
      </c>
      <c r="D193" s="44">
        <f t="shared" si="12"/>
        <v>20.833333333333332</v>
      </c>
      <c r="E193" s="44">
        <f t="shared" si="13"/>
        <v>46.948356807511736</v>
      </c>
      <c r="F193" s="44">
        <f t="shared" si="14"/>
        <v>1.9561815336463224</v>
      </c>
    </row>
    <row r="194" spans="1:6" x14ac:dyDescent="0.45">
      <c r="A194" s="7" t="s">
        <v>8</v>
      </c>
      <c r="B194" s="44"/>
      <c r="C194" s="45">
        <v>0</v>
      </c>
      <c r="D194" s="44">
        <f t="shared" si="12"/>
        <v>0</v>
      </c>
      <c r="E194" s="44">
        <f t="shared" si="13"/>
        <v>0</v>
      </c>
      <c r="F194" s="44">
        <f t="shared" si="14"/>
        <v>0</v>
      </c>
    </row>
    <row r="195" spans="1:6" x14ac:dyDescent="0.45">
      <c r="A195" s="7" t="s">
        <v>9</v>
      </c>
      <c r="B195" s="44"/>
      <c r="C195" s="45">
        <v>0</v>
      </c>
      <c r="D195" s="44">
        <f t="shared" si="12"/>
        <v>0</v>
      </c>
      <c r="E195" s="44">
        <f t="shared" si="13"/>
        <v>0</v>
      </c>
      <c r="F195" s="44">
        <f t="shared" si="14"/>
        <v>0</v>
      </c>
    </row>
    <row r="196" spans="1:6" s="9" customFormat="1" x14ac:dyDescent="0.45">
      <c r="A196" s="8" t="s">
        <v>10</v>
      </c>
      <c r="B196" s="48"/>
      <c r="C196" s="45">
        <v>117500</v>
      </c>
      <c r="D196" s="44">
        <f t="shared" si="12"/>
        <v>4895.833333333333</v>
      </c>
      <c r="E196" s="44">
        <f t="shared" si="13"/>
        <v>11032.863849765257</v>
      </c>
      <c r="F196" s="44">
        <f t="shared" si="14"/>
        <v>459.70266040688574</v>
      </c>
    </row>
    <row r="197" spans="1:6" s="11" customFormat="1" x14ac:dyDescent="0.45">
      <c r="A197" s="10" t="s">
        <v>11</v>
      </c>
      <c r="B197" s="49"/>
      <c r="C197" s="45">
        <f>SUM(C198:C203)</f>
        <v>8600</v>
      </c>
      <c r="D197" s="44">
        <f t="shared" si="12"/>
        <v>358.33333333333331</v>
      </c>
      <c r="E197" s="44">
        <f t="shared" si="13"/>
        <v>807.5117370892018</v>
      </c>
      <c r="F197" s="44">
        <f t="shared" si="14"/>
        <v>33.646322378716739</v>
      </c>
    </row>
    <row r="198" spans="1:6" x14ac:dyDescent="0.45">
      <c r="A198" s="7" t="s">
        <v>12</v>
      </c>
      <c r="B198" s="44"/>
      <c r="C198" s="45">
        <v>3600</v>
      </c>
      <c r="D198" s="44">
        <f t="shared" si="12"/>
        <v>150</v>
      </c>
      <c r="E198" s="44">
        <f t="shared" si="13"/>
        <v>338.02816901408448</v>
      </c>
      <c r="F198" s="44">
        <f t="shared" si="14"/>
        <v>14.08450704225352</v>
      </c>
    </row>
    <row r="199" spans="1:6" x14ac:dyDescent="0.45">
      <c r="A199" s="7" t="s">
        <v>13</v>
      </c>
      <c r="B199" s="44"/>
      <c r="C199" s="45">
        <v>0</v>
      </c>
      <c r="D199" s="44">
        <f t="shared" si="12"/>
        <v>0</v>
      </c>
      <c r="E199" s="44">
        <f t="shared" si="13"/>
        <v>0</v>
      </c>
      <c r="F199" s="44">
        <f t="shared" si="14"/>
        <v>0</v>
      </c>
    </row>
    <row r="200" spans="1:6" x14ac:dyDescent="0.45">
      <c r="A200" s="7" t="s">
        <v>15</v>
      </c>
      <c r="B200" s="44"/>
      <c r="C200" s="45">
        <v>0</v>
      </c>
      <c r="D200" s="44">
        <f t="shared" si="12"/>
        <v>0</v>
      </c>
      <c r="E200" s="44">
        <f t="shared" si="13"/>
        <v>0</v>
      </c>
      <c r="F200" s="44">
        <f t="shared" si="14"/>
        <v>0</v>
      </c>
    </row>
    <row r="201" spans="1:6" x14ac:dyDescent="0.45">
      <c r="A201" s="7" t="s">
        <v>14</v>
      </c>
      <c r="B201" s="44"/>
      <c r="C201" s="45">
        <v>0</v>
      </c>
      <c r="D201" s="44">
        <f t="shared" si="12"/>
        <v>0</v>
      </c>
      <c r="E201" s="44">
        <f t="shared" si="13"/>
        <v>0</v>
      </c>
      <c r="F201" s="44">
        <f t="shared" si="14"/>
        <v>0</v>
      </c>
    </row>
    <row r="202" spans="1:6" x14ac:dyDescent="0.45">
      <c r="A202" s="7" t="s">
        <v>16</v>
      </c>
      <c r="B202" s="44"/>
      <c r="C202" s="45">
        <v>0</v>
      </c>
      <c r="D202" s="44">
        <f t="shared" si="12"/>
        <v>0</v>
      </c>
      <c r="E202" s="44">
        <f t="shared" si="13"/>
        <v>0</v>
      </c>
      <c r="F202" s="44">
        <f t="shared" si="14"/>
        <v>0</v>
      </c>
    </row>
    <row r="203" spans="1:6" x14ac:dyDescent="0.45">
      <c r="A203" s="7" t="s">
        <v>17</v>
      </c>
      <c r="B203" s="44"/>
      <c r="C203" s="45">
        <v>5000</v>
      </c>
      <c r="D203" s="44">
        <f t="shared" si="12"/>
        <v>208.33333333333334</v>
      </c>
      <c r="E203" s="44">
        <f t="shared" si="13"/>
        <v>469.48356807511738</v>
      </c>
      <c r="F203" s="44">
        <f t="shared" si="14"/>
        <v>19.561815336463223</v>
      </c>
    </row>
    <row r="204" spans="1:6" x14ac:dyDescent="0.45">
      <c r="A204" s="7" t="s">
        <v>39</v>
      </c>
      <c r="B204" s="44"/>
      <c r="C204" s="45">
        <v>0</v>
      </c>
      <c r="D204" s="44"/>
      <c r="E204" s="44"/>
      <c r="F204" s="44"/>
    </row>
    <row r="205" spans="1:6" x14ac:dyDescent="0.45">
      <c r="A205" s="4" t="s">
        <v>19</v>
      </c>
      <c r="B205" s="41"/>
      <c r="C205" s="42">
        <f>SUM(C206:C210)</f>
        <v>191400</v>
      </c>
      <c r="D205" s="41">
        <f t="shared" ref="D205:D216" si="15">C205/24</f>
        <v>7975</v>
      </c>
      <c r="E205" s="41">
        <f t="shared" ref="E205:E216" si="16">C205/10.65</f>
        <v>17971.830985915491</v>
      </c>
      <c r="F205" s="41">
        <f t="shared" ref="F205:F216" si="17">E205/24</f>
        <v>748.82629107981211</v>
      </c>
    </row>
    <row r="206" spans="1:6" s="6" customFormat="1" x14ac:dyDescent="0.45">
      <c r="A206" s="5" t="s">
        <v>7</v>
      </c>
      <c r="B206" s="47"/>
      <c r="C206" s="45">
        <v>8500</v>
      </c>
      <c r="D206" s="44">
        <f t="shared" si="15"/>
        <v>354.16666666666669</v>
      </c>
      <c r="E206" s="44">
        <f t="shared" si="16"/>
        <v>798.12206572769946</v>
      </c>
      <c r="F206" s="44">
        <f t="shared" si="17"/>
        <v>33.255086071987478</v>
      </c>
    </row>
    <row r="207" spans="1:6" x14ac:dyDescent="0.45">
      <c r="A207" s="7" t="s">
        <v>8</v>
      </c>
      <c r="B207" s="44"/>
      <c r="C207" s="45">
        <v>0</v>
      </c>
      <c r="D207" s="44">
        <f t="shared" si="15"/>
        <v>0</v>
      </c>
      <c r="E207" s="44">
        <f t="shared" si="16"/>
        <v>0</v>
      </c>
      <c r="F207" s="44">
        <f t="shared" si="17"/>
        <v>0</v>
      </c>
    </row>
    <row r="208" spans="1:6" x14ac:dyDescent="0.45">
      <c r="A208" s="7" t="s">
        <v>9</v>
      </c>
      <c r="B208" s="44"/>
      <c r="C208" s="45">
        <v>0</v>
      </c>
      <c r="D208" s="44">
        <f t="shared" si="15"/>
        <v>0</v>
      </c>
      <c r="E208" s="44">
        <f t="shared" si="16"/>
        <v>0</v>
      </c>
      <c r="F208" s="44">
        <f t="shared" si="17"/>
        <v>0</v>
      </c>
    </row>
    <row r="209" spans="1:6" s="9" customFormat="1" x14ac:dyDescent="0.45">
      <c r="A209" s="8" t="s">
        <v>10</v>
      </c>
      <c r="B209" s="48"/>
      <c r="C209" s="45">
        <v>142500</v>
      </c>
      <c r="D209" s="44">
        <f t="shared" si="15"/>
        <v>5937.5</v>
      </c>
      <c r="E209" s="44">
        <f t="shared" si="16"/>
        <v>13380.281690140844</v>
      </c>
      <c r="F209" s="44">
        <f t="shared" si="17"/>
        <v>557.5117370892018</v>
      </c>
    </row>
    <row r="210" spans="1:6" s="11" customFormat="1" x14ac:dyDescent="0.45">
      <c r="A210" s="10" t="s">
        <v>11</v>
      </c>
      <c r="B210" s="49"/>
      <c r="C210" s="45">
        <f>SUM(C211:C216)</f>
        <v>40400</v>
      </c>
      <c r="D210" s="44">
        <f t="shared" si="15"/>
        <v>1683.3333333333333</v>
      </c>
      <c r="E210" s="44">
        <f t="shared" si="16"/>
        <v>3793.4272300469484</v>
      </c>
      <c r="F210" s="44">
        <f t="shared" si="17"/>
        <v>158.05946791862286</v>
      </c>
    </row>
    <row r="211" spans="1:6" x14ac:dyDescent="0.45">
      <c r="A211" s="7" t="s">
        <v>12</v>
      </c>
      <c r="B211" s="44"/>
      <c r="C211" s="45">
        <v>0</v>
      </c>
      <c r="D211" s="44">
        <f t="shared" si="15"/>
        <v>0</v>
      </c>
      <c r="E211" s="44">
        <f t="shared" si="16"/>
        <v>0</v>
      </c>
      <c r="F211" s="44">
        <f t="shared" si="17"/>
        <v>0</v>
      </c>
    </row>
    <row r="212" spans="1:6" x14ac:dyDescent="0.45">
      <c r="A212" s="7" t="s">
        <v>13</v>
      </c>
      <c r="B212" s="44"/>
      <c r="C212" s="45">
        <v>0</v>
      </c>
      <c r="D212" s="44">
        <f t="shared" si="15"/>
        <v>0</v>
      </c>
      <c r="E212" s="44">
        <f t="shared" si="16"/>
        <v>0</v>
      </c>
      <c r="F212" s="44">
        <f t="shared" si="17"/>
        <v>0</v>
      </c>
    </row>
    <row r="213" spans="1:6" x14ac:dyDescent="0.45">
      <c r="A213" s="7" t="s">
        <v>15</v>
      </c>
      <c r="B213" s="44"/>
      <c r="C213" s="45">
        <v>0</v>
      </c>
      <c r="D213" s="44">
        <f t="shared" si="15"/>
        <v>0</v>
      </c>
      <c r="E213" s="44">
        <f t="shared" si="16"/>
        <v>0</v>
      </c>
      <c r="F213" s="44">
        <f t="shared" si="17"/>
        <v>0</v>
      </c>
    </row>
    <row r="214" spans="1:6" x14ac:dyDescent="0.45">
      <c r="A214" s="7" t="s">
        <v>14</v>
      </c>
      <c r="B214" s="44"/>
      <c r="C214" s="45">
        <v>0</v>
      </c>
      <c r="D214" s="44">
        <f t="shared" si="15"/>
        <v>0</v>
      </c>
      <c r="E214" s="44">
        <f t="shared" si="16"/>
        <v>0</v>
      </c>
      <c r="F214" s="44">
        <f t="shared" si="17"/>
        <v>0</v>
      </c>
    </row>
    <row r="215" spans="1:6" x14ac:dyDescent="0.45">
      <c r="A215" s="7" t="s">
        <v>16</v>
      </c>
      <c r="B215" s="44"/>
      <c r="C215" s="45">
        <v>0</v>
      </c>
      <c r="D215" s="44">
        <f t="shared" si="15"/>
        <v>0</v>
      </c>
      <c r="E215" s="44">
        <f t="shared" si="16"/>
        <v>0</v>
      </c>
      <c r="F215" s="44">
        <f t="shared" si="17"/>
        <v>0</v>
      </c>
    </row>
    <row r="216" spans="1:6" x14ac:dyDescent="0.45">
      <c r="A216" s="7" t="s">
        <v>17</v>
      </c>
      <c r="B216" s="44"/>
      <c r="C216" s="45">
        <v>40400</v>
      </c>
      <c r="D216" s="44">
        <f t="shared" si="15"/>
        <v>1683.3333333333333</v>
      </c>
      <c r="E216" s="44">
        <f t="shared" si="16"/>
        <v>3793.4272300469484</v>
      </c>
      <c r="F216" s="44">
        <f t="shared" si="17"/>
        <v>158.05946791862286</v>
      </c>
    </row>
    <row r="217" spans="1:6" x14ac:dyDescent="0.45">
      <c r="A217" s="7" t="s">
        <v>39</v>
      </c>
      <c r="B217" s="44"/>
      <c r="C217" s="45">
        <v>0</v>
      </c>
      <c r="D217" s="44"/>
      <c r="E217" s="44"/>
      <c r="F217" s="44"/>
    </row>
    <row r="218" spans="1:6" x14ac:dyDescent="0.45">
      <c r="A218" s="4" t="s">
        <v>43</v>
      </c>
      <c r="B218" s="41"/>
      <c r="C218" s="42">
        <f>C219+C220+C221</f>
        <v>4021.8061299999999</v>
      </c>
      <c r="D218" s="41">
        <f t="shared" ref="D218:D234" si="18">C218/24</f>
        <v>167.57525541666666</v>
      </c>
      <c r="E218" s="41">
        <f t="shared" ref="E218:E234" si="19">C218/10.65</f>
        <v>377.63437840375587</v>
      </c>
      <c r="F218" s="41">
        <f t="shared" ref="F218:F234" si="20">E218/24</f>
        <v>15.734765766823161</v>
      </c>
    </row>
    <row r="219" spans="1:6" x14ac:dyDescent="0.45">
      <c r="A219" s="5" t="s">
        <v>7</v>
      </c>
      <c r="B219" s="44"/>
      <c r="C219" s="45"/>
      <c r="D219" s="44">
        <f t="shared" si="18"/>
        <v>0</v>
      </c>
      <c r="E219" s="44">
        <f t="shared" si="19"/>
        <v>0</v>
      </c>
      <c r="F219" s="44">
        <f t="shared" si="20"/>
        <v>0</v>
      </c>
    </row>
    <row r="220" spans="1:6" x14ac:dyDescent="0.45">
      <c r="A220" s="51" t="s">
        <v>10</v>
      </c>
      <c r="B220" s="44"/>
      <c r="C220" s="45">
        <v>62.103870999999998</v>
      </c>
      <c r="D220" s="44">
        <f t="shared" si="18"/>
        <v>2.5876612916666666</v>
      </c>
      <c r="E220" s="44">
        <f t="shared" si="19"/>
        <v>5.8313493896713613</v>
      </c>
      <c r="F220" s="44">
        <f t="shared" si="20"/>
        <v>0.24297289123630672</v>
      </c>
    </row>
    <row r="221" spans="1:6" x14ac:dyDescent="0.45">
      <c r="A221" s="10" t="s">
        <v>11</v>
      </c>
      <c r="B221" s="44"/>
      <c r="C221" s="45">
        <f>SUM(C222:C226)</f>
        <v>3959.7022590000001</v>
      </c>
      <c r="D221" s="44">
        <f t="shared" si="18"/>
        <v>164.98759412500002</v>
      </c>
      <c r="E221" s="44">
        <f t="shared" si="19"/>
        <v>371.80302901408453</v>
      </c>
      <c r="F221" s="44">
        <f t="shared" si="20"/>
        <v>15.491792875586855</v>
      </c>
    </row>
    <row r="222" spans="1:6" x14ac:dyDescent="0.45">
      <c r="A222" s="7" t="s">
        <v>12</v>
      </c>
      <c r="B222" s="44"/>
      <c r="C222" s="45">
        <v>1949.680098</v>
      </c>
      <c r="D222" s="44">
        <f t="shared" si="18"/>
        <v>81.236670750000002</v>
      </c>
      <c r="E222" s="44">
        <f t="shared" si="19"/>
        <v>183.06855380281689</v>
      </c>
      <c r="F222" s="44">
        <f t="shared" si="20"/>
        <v>7.6278564084507039</v>
      </c>
    </row>
    <row r="223" spans="1:6" x14ac:dyDescent="0.45">
      <c r="A223" s="7" t="s">
        <v>13</v>
      </c>
      <c r="B223" s="44"/>
      <c r="C223" s="45"/>
      <c r="D223" s="44">
        <f t="shared" si="18"/>
        <v>0</v>
      </c>
      <c r="E223" s="44">
        <f t="shared" si="19"/>
        <v>0</v>
      </c>
      <c r="F223" s="44">
        <f t="shared" si="20"/>
        <v>0</v>
      </c>
    </row>
    <row r="224" spans="1:6" x14ac:dyDescent="0.45">
      <c r="A224" s="7" t="s">
        <v>16</v>
      </c>
      <c r="B224" s="44"/>
      <c r="C224" s="45"/>
      <c r="D224" s="44">
        <f t="shared" si="18"/>
        <v>0</v>
      </c>
      <c r="E224" s="44">
        <f t="shared" si="19"/>
        <v>0</v>
      </c>
      <c r="F224" s="44">
        <f t="shared" si="20"/>
        <v>0</v>
      </c>
    </row>
    <row r="225" spans="1:6" x14ac:dyDescent="0.45">
      <c r="A225" s="7" t="s">
        <v>17</v>
      </c>
      <c r="B225" s="44"/>
      <c r="C225" s="45">
        <v>2010.0221610000001</v>
      </c>
      <c r="D225" s="44">
        <f t="shared" si="18"/>
        <v>83.750923374999999</v>
      </c>
      <c r="E225" s="44">
        <f t="shared" si="19"/>
        <v>188.73447521126761</v>
      </c>
      <c r="F225" s="44">
        <f t="shared" si="20"/>
        <v>7.86393646713615</v>
      </c>
    </row>
    <row r="226" spans="1:6" x14ac:dyDescent="0.45">
      <c r="A226" s="7" t="s">
        <v>39</v>
      </c>
      <c r="B226" s="44"/>
      <c r="C226" s="45"/>
      <c r="D226" s="44">
        <f t="shared" si="18"/>
        <v>0</v>
      </c>
      <c r="E226" s="44">
        <f t="shared" si="19"/>
        <v>0</v>
      </c>
      <c r="F226" s="44">
        <f t="shared" si="20"/>
        <v>0</v>
      </c>
    </row>
    <row r="227" spans="1:6" x14ac:dyDescent="0.45">
      <c r="A227" s="4" t="s">
        <v>44</v>
      </c>
      <c r="B227" s="41"/>
      <c r="C227" s="42">
        <f>C228+C229</f>
        <v>3581.8420209999999</v>
      </c>
      <c r="D227" s="41">
        <f t="shared" si="18"/>
        <v>149.24341754166667</v>
      </c>
      <c r="E227" s="41">
        <f t="shared" si="19"/>
        <v>336.32319446009387</v>
      </c>
      <c r="F227" s="41">
        <f t="shared" si="20"/>
        <v>14.013466435837245</v>
      </c>
    </row>
    <row r="228" spans="1:6" x14ac:dyDescent="0.45">
      <c r="A228" s="5" t="s">
        <v>7</v>
      </c>
      <c r="B228" s="44"/>
      <c r="C228" s="45"/>
      <c r="D228" s="44">
        <f t="shared" si="18"/>
        <v>0</v>
      </c>
      <c r="E228" s="44">
        <f t="shared" si="19"/>
        <v>0</v>
      </c>
      <c r="F228" s="44">
        <f t="shared" si="20"/>
        <v>0</v>
      </c>
    </row>
    <row r="229" spans="1:6" x14ac:dyDescent="0.45">
      <c r="A229" s="10" t="s">
        <v>11</v>
      </c>
      <c r="B229" s="44"/>
      <c r="C229" s="45">
        <f>SUM(C230:C234)</f>
        <v>3581.8420209999999</v>
      </c>
      <c r="D229" s="44">
        <f t="shared" si="18"/>
        <v>149.24341754166667</v>
      </c>
      <c r="E229" s="44">
        <f t="shared" si="19"/>
        <v>336.32319446009387</v>
      </c>
      <c r="F229" s="44">
        <f t="shared" si="20"/>
        <v>14.013466435837245</v>
      </c>
    </row>
    <row r="230" spans="1:6" x14ac:dyDescent="0.45">
      <c r="A230" s="7" t="s">
        <v>12</v>
      </c>
      <c r="B230" s="44"/>
      <c r="C230" s="45">
        <v>2503.2991019999999</v>
      </c>
      <c r="D230" s="44">
        <f t="shared" si="18"/>
        <v>104.30412925</v>
      </c>
      <c r="E230" s="44">
        <f t="shared" si="19"/>
        <v>235.05155887323943</v>
      </c>
      <c r="F230" s="44">
        <f t="shared" si="20"/>
        <v>9.7938149530516423</v>
      </c>
    </row>
    <row r="231" spans="1:6" x14ac:dyDescent="0.45">
      <c r="A231" s="7" t="s">
        <v>13</v>
      </c>
      <c r="B231" s="44"/>
      <c r="C231" s="45"/>
      <c r="D231" s="44">
        <f t="shared" si="18"/>
        <v>0</v>
      </c>
      <c r="E231" s="44">
        <f t="shared" si="19"/>
        <v>0</v>
      </c>
      <c r="F231" s="44">
        <f t="shared" si="20"/>
        <v>0</v>
      </c>
    </row>
    <row r="232" spans="1:6" x14ac:dyDescent="0.45">
      <c r="A232" s="7" t="s">
        <v>16</v>
      </c>
      <c r="B232" s="44"/>
      <c r="C232" s="45"/>
      <c r="D232" s="44">
        <f t="shared" si="18"/>
        <v>0</v>
      </c>
      <c r="E232" s="44">
        <f t="shared" si="19"/>
        <v>0</v>
      </c>
      <c r="F232" s="44">
        <f t="shared" si="20"/>
        <v>0</v>
      </c>
    </row>
    <row r="233" spans="1:6" x14ac:dyDescent="0.45">
      <c r="A233" s="7" t="s">
        <v>17</v>
      </c>
      <c r="B233" s="44"/>
      <c r="C233" s="45">
        <v>1078.542919</v>
      </c>
      <c r="D233" s="44">
        <f t="shared" si="18"/>
        <v>44.939288291666664</v>
      </c>
      <c r="E233" s="44">
        <f t="shared" si="19"/>
        <v>101.27163558685446</v>
      </c>
      <c r="F233" s="44">
        <f t="shared" si="20"/>
        <v>4.2196514827856024</v>
      </c>
    </row>
    <row r="234" spans="1:6" x14ac:dyDescent="0.45">
      <c r="A234" s="7" t="s">
        <v>39</v>
      </c>
      <c r="B234" s="44"/>
      <c r="C234" s="45"/>
      <c r="D234" s="44">
        <f t="shared" si="18"/>
        <v>0</v>
      </c>
      <c r="E234" s="44">
        <f t="shared" si="19"/>
        <v>0</v>
      </c>
      <c r="F234" s="44">
        <f t="shared" si="20"/>
        <v>0</v>
      </c>
    </row>
    <row r="235" spans="1:6" x14ac:dyDescent="0.45">
      <c r="A235" s="2" t="s">
        <v>24</v>
      </c>
      <c r="B235" s="22"/>
      <c r="C235" s="23"/>
      <c r="D235" s="22"/>
      <c r="E235" s="22"/>
      <c r="F235" s="22"/>
    </row>
    <row r="236" spans="1:6" ht="38.4" x14ac:dyDescent="0.45">
      <c r="A236" s="3" t="s">
        <v>5</v>
      </c>
      <c r="B236" s="38"/>
      <c r="C236" s="39">
        <f>C237+C250+C263+C276+C285</f>
        <v>681268.59164300002</v>
      </c>
      <c r="D236" s="38">
        <f t="shared" ref="D236:D248" si="21">C236/24</f>
        <v>28386.191318458335</v>
      </c>
      <c r="E236" s="38">
        <f>C236/10.65</f>
        <v>63968.881844413147</v>
      </c>
      <c r="F236" s="38">
        <f>E236/24</f>
        <v>2665.3700768505478</v>
      </c>
    </row>
    <row r="237" spans="1:6" x14ac:dyDescent="0.45">
      <c r="A237" s="4" t="s">
        <v>6</v>
      </c>
      <c r="B237" s="41"/>
      <c r="C237" s="42">
        <f>SUM(C238:C242)</f>
        <v>359676</v>
      </c>
      <c r="D237" s="41">
        <f t="shared" si="21"/>
        <v>14986.5</v>
      </c>
      <c r="E237" s="41">
        <f t="shared" ref="E237:E248" si="22">C237/10.65</f>
        <v>33772.394366197179</v>
      </c>
      <c r="F237" s="41">
        <f t="shared" ref="F237:F248" si="23">E237/24</f>
        <v>1407.1830985915492</v>
      </c>
    </row>
    <row r="238" spans="1:6" s="6" customFormat="1" x14ac:dyDescent="0.45">
      <c r="A238" s="5" t="s">
        <v>7</v>
      </c>
      <c r="B238" s="47"/>
      <c r="C238" s="45">
        <v>203000</v>
      </c>
      <c r="D238" s="44">
        <f t="shared" si="21"/>
        <v>8458.3333333333339</v>
      </c>
      <c r="E238" s="44">
        <f t="shared" si="22"/>
        <v>19061.032863849763</v>
      </c>
      <c r="F238" s="44">
        <f t="shared" si="23"/>
        <v>794.20970266040683</v>
      </c>
    </row>
    <row r="239" spans="1:6" x14ac:dyDescent="0.45">
      <c r="A239" s="7" t="s">
        <v>8</v>
      </c>
      <c r="B239" s="44"/>
      <c r="C239" s="43">
        <v>15576</v>
      </c>
      <c r="D239" s="44">
        <f t="shared" si="21"/>
        <v>649</v>
      </c>
      <c r="E239" s="44">
        <f t="shared" si="22"/>
        <v>1462.5352112676055</v>
      </c>
      <c r="F239" s="44">
        <f t="shared" si="23"/>
        <v>60.938967136150232</v>
      </c>
    </row>
    <row r="240" spans="1:6" x14ac:dyDescent="0.45">
      <c r="A240" s="7" t="s">
        <v>9</v>
      </c>
      <c r="B240" s="50"/>
      <c r="C240" s="45">
        <v>0</v>
      </c>
      <c r="D240" s="44">
        <f t="shared" si="21"/>
        <v>0</v>
      </c>
      <c r="E240" s="44">
        <f t="shared" si="22"/>
        <v>0</v>
      </c>
      <c r="F240" s="44">
        <f t="shared" si="23"/>
        <v>0</v>
      </c>
    </row>
    <row r="241" spans="1:6" s="9" customFormat="1" x14ac:dyDescent="0.45">
      <c r="A241" s="8" t="s">
        <v>10</v>
      </c>
      <c r="B241" s="48"/>
      <c r="C241" s="45">
        <v>1100</v>
      </c>
      <c r="D241" s="44">
        <f t="shared" si="21"/>
        <v>45.833333333333336</v>
      </c>
      <c r="E241" s="44">
        <f t="shared" si="22"/>
        <v>103.28638497652582</v>
      </c>
      <c r="F241" s="44">
        <f t="shared" si="23"/>
        <v>4.3035993740219096</v>
      </c>
    </row>
    <row r="242" spans="1:6" s="11" customFormat="1" x14ac:dyDescent="0.45">
      <c r="A242" s="10" t="s">
        <v>11</v>
      </c>
      <c r="B242" s="49"/>
      <c r="C242" s="45">
        <f>SUM(C243:C249)</f>
        <v>140000</v>
      </c>
      <c r="D242" s="44">
        <f t="shared" si="21"/>
        <v>5833.333333333333</v>
      </c>
      <c r="E242" s="44">
        <f t="shared" si="22"/>
        <v>13145.539906103286</v>
      </c>
      <c r="F242" s="44">
        <f t="shared" si="23"/>
        <v>547.73082942097028</v>
      </c>
    </row>
    <row r="243" spans="1:6" x14ac:dyDescent="0.45">
      <c r="A243" s="7" t="s">
        <v>12</v>
      </c>
      <c r="B243" s="52">
        <v>78084</v>
      </c>
      <c r="C243" s="45">
        <v>43000</v>
      </c>
      <c r="D243" s="44">
        <f t="shared" si="21"/>
        <v>1791.6666666666667</v>
      </c>
      <c r="E243" s="44">
        <f t="shared" si="22"/>
        <v>4037.5586854460093</v>
      </c>
      <c r="F243" s="44">
        <f t="shared" si="23"/>
        <v>168.23161189358373</v>
      </c>
    </row>
    <row r="244" spans="1:6" x14ac:dyDescent="0.45">
      <c r="A244" s="7" t="s">
        <v>13</v>
      </c>
      <c r="B244" s="52">
        <v>27449</v>
      </c>
      <c r="C244" s="45">
        <v>10000</v>
      </c>
      <c r="D244" s="44">
        <f t="shared" si="21"/>
        <v>416.66666666666669</v>
      </c>
      <c r="E244" s="44">
        <f t="shared" si="22"/>
        <v>938.96713615023475</v>
      </c>
      <c r="F244" s="44">
        <f t="shared" si="23"/>
        <v>39.123630672926446</v>
      </c>
    </row>
    <row r="245" spans="1:6" x14ac:dyDescent="0.45">
      <c r="A245" s="7" t="s">
        <v>15</v>
      </c>
      <c r="B245" s="52">
        <v>0</v>
      </c>
      <c r="C245" s="45">
        <v>0</v>
      </c>
      <c r="D245" s="44">
        <f t="shared" si="21"/>
        <v>0</v>
      </c>
      <c r="E245" s="44">
        <f t="shared" si="22"/>
        <v>0</v>
      </c>
      <c r="F245" s="44">
        <f t="shared" si="23"/>
        <v>0</v>
      </c>
    </row>
    <row r="246" spans="1:6" x14ac:dyDescent="0.45">
      <c r="A246" s="7" t="s">
        <v>14</v>
      </c>
      <c r="B246" s="52">
        <v>0</v>
      </c>
      <c r="C246" s="45">
        <v>0</v>
      </c>
      <c r="D246" s="44">
        <f t="shared" si="21"/>
        <v>0</v>
      </c>
      <c r="E246" s="44">
        <f t="shared" si="22"/>
        <v>0</v>
      </c>
      <c r="F246" s="44">
        <f t="shared" si="23"/>
        <v>0</v>
      </c>
    </row>
    <row r="247" spans="1:6" x14ac:dyDescent="0.45">
      <c r="A247" s="7" t="s">
        <v>16</v>
      </c>
      <c r="B247" s="52">
        <v>202095.6</v>
      </c>
      <c r="C247" s="45">
        <v>0</v>
      </c>
      <c r="D247" s="44">
        <f t="shared" si="21"/>
        <v>0</v>
      </c>
      <c r="E247" s="44">
        <f t="shared" si="22"/>
        <v>0</v>
      </c>
      <c r="F247" s="44">
        <f t="shared" si="23"/>
        <v>0</v>
      </c>
    </row>
    <row r="248" spans="1:6" x14ac:dyDescent="0.45">
      <c r="A248" s="7" t="s">
        <v>17</v>
      </c>
      <c r="B248" s="52">
        <v>157937</v>
      </c>
      <c r="C248" s="45">
        <v>87000</v>
      </c>
      <c r="D248" s="44">
        <f t="shared" si="21"/>
        <v>3625</v>
      </c>
      <c r="E248" s="44">
        <f t="shared" si="22"/>
        <v>8169.0140845070418</v>
      </c>
      <c r="F248" s="44">
        <f t="shared" si="23"/>
        <v>340.3755868544601</v>
      </c>
    </row>
    <row r="249" spans="1:6" x14ac:dyDescent="0.45">
      <c r="A249" s="7" t="s">
        <v>39</v>
      </c>
      <c r="B249" s="52">
        <v>21623</v>
      </c>
      <c r="C249" s="45">
        <v>0</v>
      </c>
      <c r="D249" s="44"/>
      <c r="E249" s="44"/>
      <c r="F249" s="44"/>
    </row>
    <row r="250" spans="1:6" x14ac:dyDescent="0.45">
      <c r="A250" s="4" t="s">
        <v>23</v>
      </c>
      <c r="B250" s="41"/>
      <c r="C250" s="42">
        <f>SUM(C251:C255)</f>
        <v>126600</v>
      </c>
      <c r="D250" s="41">
        <f t="shared" ref="D250:D261" si="24">C250/24</f>
        <v>5275</v>
      </c>
      <c r="E250" s="41">
        <f t="shared" ref="E250:E261" si="25">C250/10.65</f>
        <v>11887.323943661971</v>
      </c>
      <c r="F250" s="41">
        <f t="shared" ref="F250:F261" si="26">E250/24</f>
        <v>495.30516431924883</v>
      </c>
    </row>
    <row r="251" spans="1:6" s="6" customFormat="1" x14ac:dyDescent="0.45">
      <c r="A251" s="5" t="s">
        <v>7</v>
      </c>
      <c r="B251" s="47"/>
      <c r="C251" s="45">
        <v>500</v>
      </c>
      <c r="D251" s="44">
        <f t="shared" si="24"/>
        <v>20.833333333333332</v>
      </c>
      <c r="E251" s="44">
        <f t="shared" si="25"/>
        <v>46.948356807511736</v>
      </c>
      <c r="F251" s="44">
        <f t="shared" si="26"/>
        <v>1.9561815336463224</v>
      </c>
    </row>
    <row r="252" spans="1:6" x14ac:dyDescent="0.45">
      <c r="A252" s="7" t="s">
        <v>8</v>
      </c>
      <c r="B252" s="44"/>
      <c r="C252" s="45">
        <v>0</v>
      </c>
      <c r="D252" s="44">
        <f t="shared" si="24"/>
        <v>0</v>
      </c>
      <c r="E252" s="44">
        <f t="shared" si="25"/>
        <v>0</v>
      </c>
      <c r="F252" s="44">
        <f t="shared" si="26"/>
        <v>0</v>
      </c>
    </row>
    <row r="253" spans="1:6" x14ac:dyDescent="0.45">
      <c r="A253" s="7" t="s">
        <v>9</v>
      </c>
      <c r="B253" s="44"/>
      <c r="C253" s="45">
        <v>0</v>
      </c>
      <c r="D253" s="44">
        <f t="shared" si="24"/>
        <v>0</v>
      </c>
      <c r="E253" s="44">
        <f t="shared" si="25"/>
        <v>0</v>
      </c>
      <c r="F253" s="44">
        <f t="shared" si="26"/>
        <v>0</v>
      </c>
    </row>
    <row r="254" spans="1:6" s="9" customFormat="1" x14ac:dyDescent="0.45">
      <c r="A254" s="8" t="s">
        <v>10</v>
      </c>
      <c r="B254" s="48"/>
      <c r="C254" s="45">
        <v>117500</v>
      </c>
      <c r="D254" s="44">
        <f t="shared" si="24"/>
        <v>4895.833333333333</v>
      </c>
      <c r="E254" s="44">
        <f t="shared" si="25"/>
        <v>11032.863849765257</v>
      </c>
      <c r="F254" s="44">
        <f t="shared" si="26"/>
        <v>459.70266040688574</v>
      </c>
    </row>
    <row r="255" spans="1:6" s="6" customFormat="1" x14ac:dyDescent="0.45">
      <c r="A255" s="5" t="s">
        <v>11</v>
      </c>
      <c r="B255" s="47"/>
      <c r="C255" s="45">
        <f>SUM(C256:C261)</f>
        <v>8600</v>
      </c>
      <c r="D255" s="44">
        <f t="shared" si="24"/>
        <v>358.33333333333331</v>
      </c>
      <c r="E255" s="44">
        <f t="shared" si="25"/>
        <v>807.5117370892018</v>
      </c>
      <c r="F255" s="44">
        <f t="shared" si="26"/>
        <v>33.646322378716739</v>
      </c>
    </row>
    <row r="256" spans="1:6" x14ac:dyDescent="0.45">
      <c r="A256" s="7" t="s">
        <v>12</v>
      </c>
      <c r="B256" s="44"/>
      <c r="C256" s="45">
        <v>3600</v>
      </c>
      <c r="D256" s="44">
        <f t="shared" si="24"/>
        <v>150</v>
      </c>
      <c r="E256" s="44">
        <f t="shared" si="25"/>
        <v>338.02816901408448</v>
      </c>
      <c r="F256" s="44">
        <f t="shared" si="26"/>
        <v>14.08450704225352</v>
      </c>
    </row>
    <row r="257" spans="1:6" x14ac:dyDescent="0.45">
      <c r="A257" s="7" t="s">
        <v>13</v>
      </c>
      <c r="B257" s="44"/>
      <c r="C257" s="45">
        <v>0</v>
      </c>
      <c r="D257" s="44">
        <f t="shared" si="24"/>
        <v>0</v>
      </c>
      <c r="E257" s="44">
        <f t="shared" si="25"/>
        <v>0</v>
      </c>
      <c r="F257" s="44">
        <f t="shared" si="26"/>
        <v>0</v>
      </c>
    </row>
    <row r="258" spans="1:6" x14ac:dyDescent="0.45">
      <c r="A258" s="7" t="s">
        <v>15</v>
      </c>
      <c r="B258" s="44"/>
      <c r="C258" s="45">
        <v>0</v>
      </c>
      <c r="D258" s="44">
        <f t="shared" si="24"/>
        <v>0</v>
      </c>
      <c r="E258" s="44">
        <f t="shared" si="25"/>
        <v>0</v>
      </c>
      <c r="F258" s="44">
        <f t="shared" si="26"/>
        <v>0</v>
      </c>
    </row>
    <row r="259" spans="1:6" x14ac:dyDescent="0.45">
      <c r="A259" s="7" t="s">
        <v>14</v>
      </c>
      <c r="B259" s="44"/>
      <c r="C259" s="45">
        <v>0</v>
      </c>
      <c r="D259" s="44">
        <f t="shared" si="24"/>
        <v>0</v>
      </c>
      <c r="E259" s="44">
        <f t="shared" si="25"/>
        <v>0</v>
      </c>
      <c r="F259" s="44">
        <f t="shared" si="26"/>
        <v>0</v>
      </c>
    </row>
    <row r="260" spans="1:6" x14ac:dyDescent="0.45">
      <c r="A260" s="7" t="s">
        <v>16</v>
      </c>
      <c r="B260" s="44"/>
      <c r="C260" s="45">
        <v>0</v>
      </c>
      <c r="D260" s="44">
        <f t="shared" si="24"/>
        <v>0</v>
      </c>
      <c r="E260" s="44">
        <f t="shared" si="25"/>
        <v>0</v>
      </c>
      <c r="F260" s="44">
        <f t="shared" si="26"/>
        <v>0</v>
      </c>
    </row>
    <row r="261" spans="1:6" x14ac:dyDescent="0.45">
      <c r="A261" s="7" t="s">
        <v>17</v>
      </c>
      <c r="B261" s="44"/>
      <c r="C261" s="45">
        <v>5000</v>
      </c>
      <c r="D261" s="44">
        <f t="shared" si="24"/>
        <v>208.33333333333334</v>
      </c>
      <c r="E261" s="44">
        <f t="shared" si="25"/>
        <v>469.48356807511738</v>
      </c>
      <c r="F261" s="44">
        <f t="shared" si="26"/>
        <v>19.561815336463223</v>
      </c>
    </row>
    <row r="262" spans="1:6" x14ac:dyDescent="0.45">
      <c r="A262" s="7" t="s">
        <v>39</v>
      </c>
      <c r="B262" s="44"/>
      <c r="C262" s="45">
        <v>0</v>
      </c>
      <c r="D262" s="44"/>
      <c r="E262" s="44"/>
      <c r="F262" s="44"/>
    </row>
    <row r="263" spans="1:6" x14ac:dyDescent="0.45">
      <c r="A263" s="4" t="s">
        <v>19</v>
      </c>
      <c r="B263" s="41"/>
      <c r="C263" s="42">
        <f>SUM(C264:C268)</f>
        <v>101816</v>
      </c>
      <c r="D263" s="41">
        <f t="shared" ref="D263:D274" si="27">C263/24</f>
        <v>4242.333333333333</v>
      </c>
      <c r="E263" s="41">
        <f t="shared" ref="E263:E274" si="28">C263/10.65</f>
        <v>9560.1877934272288</v>
      </c>
      <c r="F263" s="41">
        <f t="shared" ref="F263:F274" si="29">E263/24</f>
        <v>398.34115805946789</v>
      </c>
    </row>
    <row r="264" spans="1:6" s="6" customFormat="1" x14ac:dyDescent="0.45">
      <c r="A264" s="5" t="s">
        <v>7</v>
      </c>
      <c r="B264" s="47"/>
      <c r="C264" s="45">
        <v>5000</v>
      </c>
      <c r="D264" s="44">
        <f t="shared" si="27"/>
        <v>208.33333333333334</v>
      </c>
      <c r="E264" s="44">
        <f t="shared" si="28"/>
        <v>469.48356807511738</v>
      </c>
      <c r="F264" s="44">
        <f t="shared" si="29"/>
        <v>19.561815336463223</v>
      </c>
    </row>
    <row r="265" spans="1:6" x14ac:dyDescent="0.45">
      <c r="A265" s="7" t="s">
        <v>8</v>
      </c>
      <c r="B265" s="44"/>
      <c r="C265" s="45">
        <v>0</v>
      </c>
      <c r="D265" s="44">
        <f t="shared" si="27"/>
        <v>0</v>
      </c>
      <c r="E265" s="44">
        <f t="shared" si="28"/>
        <v>0</v>
      </c>
      <c r="F265" s="44">
        <f t="shared" si="29"/>
        <v>0</v>
      </c>
    </row>
    <row r="266" spans="1:6" x14ac:dyDescent="0.45">
      <c r="A266" s="7" t="s">
        <v>9</v>
      </c>
      <c r="B266" s="44"/>
      <c r="C266" s="45">
        <v>0</v>
      </c>
      <c r="D266" s="44">
        <f t="shared" si="27"/>
        <v>0</v>
      </c>
      <c r="E266" s="44">
        <f t="shared" si="28"/>
        <v>0</v>
      </c>
      <c r="F266" s="44">
        <f t="shared" si="29"/>
        <v>0</v>
      </c>
    </row>
    <row r="267" spans="1:6" s="9" customFormat="1" x14ac:dyDescent="0.45">
      <c r="A267" s="8" t="s">
        <v>10</v>
      </c>
      <c r="B267" s="48"/>
      <c r="C267" s="45">
        <v>87100</v>
      </c>
      <c r="D267" s="44">
        <f t="shared" si="27"/>
        <v>3629.1666666666665</v>
      </c>
      <c r="E267" s="44">
        <f t="shared" si="28"/>
        <v>8178.4037558685441</v>
      </c>
      <c r="F267" s="44">
        <f t="shared" si="29"/>
        <v>340.76682316118934</v>
      </c>
    </row>
    <row r="268" spans="1:6" s="11" customFormat="1" x14ac:dyDescent="0.45">
      <c r="A268" s="10" t="s">
        <v>11</v>
      </c>
      <c r="B268" s="49"/>
      <c r="C268" s="45">
        <f>SUM(C269:C274)</f>
        <v>9716</v>
      </c>
      <c r="D268" s="44">
        <f t="shared" si="27"/>
        <v>404.83333333333331</v>
      </c>
      <c r="E268" s="44">
        <f t="shared" si="28"/>
        <v>912.30046948356801</v>
      </c>
      <c r="F268" s="44">
        <f t="shared" si="29"/>
        <v>38.012519561815331</v>
      </c>
    </row>
    <row r="269" spans="1:6" x14ac:dyDescent="0.45">
      <c r="A269" s="7" t="s">
        <v>12</v>
      </c>
      <c r="B269" s="44"/>
      <c r="C269" s="45">
        <v>3000</v>
      </c>
      <c r="D269" s="44">
        <f t="shared" si="27"/>
        <v>125</v>
      </c>
      <c r="E269" s="44">
        <f t="shared" si="28"/>
        <v>281.6901408450704</v>
      </c>
      <c r="F269" s="44">
        <f t="shared" si="29"/>
        <v>11.737089201877934</v>
      </c>
    </row>
    <row r="270" spans="1:6" x14ac:dyDescent="0.45">
      <c r="A270" s="7" t="s">
        <v>13</v>
      </c>
      <c r="B270" s="44"/>
      <c r="C270" s="45">
        <v>2000</v>
      </c>
      <c r="D270" s="44">
        <f t="shared" si="27"/>
        <v>83.333333333333329</v>
      </c>
      <c r="E270" s="44">
        <f t="shared" si="28"/>
        <v>187.79342723004694</v>
      </c>
      <c r="F270" s="44">
        <f t="shared" si="29"/>
        <v>7.8247261345852896</v>
      </c>
    </row>
    <row r="271" spans="1:6" x14ac:dyDescent="0.45">
      <c r="A271" s="7" t="s">
        <v>15</v>
      </c>
      <c r="B271" s="44"/>
      <c r="C271" s="45">
        <v>0</v>
      </c>
      <c r="D271" s="44">
        <f t="shared" si="27"/>
        <v>0</v>
      </c>
      <c r="E271" s="44">
        <f t="shared" si="28"/>
        <v>0</v>
      </c>
      <c r="F271" s="44">
        <f t="shared" si="29"/>
        <v>0</v>
      </c>
    </row>
    <row r="272" spans="1:6" x14ac:dyDescent="0.45">
      <c r="A272" s="7" t="s">
        <v>14</v>
      </c>
      <c r="B272" s="44"/>
      <c r="C272" s="45">
        <v>0</v>
      </c>
      <c r="D272" s="44">
        <f t="shared" si="27"/>
        <v>0</v>
      </c>
      <c r="E272" s="44">
        <f t="shared" si="28"/>
        <v>0</v>
      </c>
      <c r="F272" s="44">
        <f t="shared" si="29"/>
        <v>0</v>
      </c>
    </row>
    <row r="273" spans="1:6" x14ac:dyDescent="0.45">
      <c r="A273" s="7" t="s">
        <v>16</v>
      </c>
      <c r="B273" s="44"/>
      <c r="C273" s="45">
        <v>0</v>
      </c>
      <c r="D273" s="44">
        <f t="shared" si="27"/>
        <v>0</v>
      </c>
      <c r="E273" s="44">
        <f t="shared" si="28"/>
        <v>0</v>
      </c>
      <c r="F273" s="44">
        <f t="shared" si="29"/>
        <v>0</v>
      </c>
    </row>
    <row r="274" spans="1:6" x14ac:dyDescent="0.45">
      <c r="A274" s="7" t="s">
        <v>17</v>
      </c>
      <c r="B274" s="44"/>
      <c r="C274" s="45">
        <f>50700-45984</f>
        <v>4716</v>
      </c>
      <c r="D274" s="44">
        <f t="shared" si="27"/>
        <v>196.5</v>
      </c>
      <c r="E274" s="44">
        <f t="shared" si="28"/>
        <v>442.81690140845069</v>
      </c>
      <c r="F274" s="44">
        <f t="shared" si="29"/>
        <v>18.450704225352112</v>
      </c>
    </row>
    <row r="275" spans="1:6" x14ac:dyDescent="0.45">
      <c r="A275" s="7" t="s">
        <v>39</v>
      </c>
      <c r="B275" s="44"/>
      <c r="C275" s="45">
        <v>0</v>
      </c>
      <c r="D275" s="44"/>
      <c r="E275" s="44"/>
      <c r="F275" s="44"/>
    </row>
    <row r="276" spans="1:6" x14ac:dyDescent="0.45">
      <c r="A276" s="4" t="s">
        <v>43</v>
      </c>
      <c r="B276" s="41"/>
      <c r="C276" s="42">
        <f>C277+C278+C279</f>
        <v>81356.866922999994</v>
      </c>
      <c r="D276" s="41">
        <f t="shared" ref="D276:D292" si="30">C276/24</f>
        <v>3389.8694551249996</v>
      </c>
      <c r="E276" s="41">
        <f t="shared" ref="E276:E292" si="31">C276/10.65</f>
        <v>7639.142434084506</v>
      </c>
      <c r="F276" s="41">
        <f t="shared" ref="F276:F292" si="32">E276/24</f>
        <v>318.29760142018773</v>
      </c>
    </row>
    <row r="277" spans="1:6" x14ac:dyDescent="0.45">
      <c r="A277" s="5" t="s">
        <v>7</v>
      </c>
      <c r="B277" s="44"/>
      <c r="C277" s="45"/>
      <c r="D277" s="44">
        <f t="shared" si="30"/>
        <v>0</v>
      </c>
      <c r="E277" s="44">
        <f t="shared" si="31"/>
        <v>0</v>
      </c>
      <c r="F277" s="44">
        <f t="shared" si="32"/>
        <v>0</v>
      </c>
    </row>
    <row r="278" spans="1:6" x14ac:dyDescent="0.45">
      <c r="A278" s="51" t="s">
        <v>10</v>
      </c>
      <c r="B278" s="44"/>
      <c r="C278" s="45"/>
      <c r="D278" s="44">
        <f t="shared" si="30"/>
        <v>0</v>
      </c>
      <c r="E278" s="44">
        <f t="shared" si="31"/>
        <v>0</v>
      </c>
      <c r="F278" s="44">
        <f t="shared" si="32"/>
        <v>0</v>
      </c>
    </row>
    <row r="279" spans="1:6" x14ac:dyDescent="0.45">
      <c r="A279" s="10" t="s">
        <v>11</v>
      </c>
      <c r="B279" s="44"/>
      <c r="C279" s="45">
        <f>SUM(C280:C284)</f>
        <v>81356.866922999994</v>
      </c>
      <c r="D279" s="44">
        <f t="shared" si="30"/>
        <v>3389.8694551249996</v>
      </c>
      <c r="E279" s="44">
        <f t="shared" si="31"/>
        <v>7639.142434084506</v>
      </c>
      <c r="F279" s="44">
        <f t="shared" si="32"/>
        <v>318.29760142018773</v>
      </c>
    </row>
    <row r="280" spans="1:6" x14ac:dyDescent="0.45">
      <c r="A280" s="7" t="s">
        <v>12</v>
      </c>
      <c r="B280" s="44"/>
      <c r="C280" s="45">
        <v>22009.473059</v>
      </c>
      <c r="D280" s="44">
        <f t="shared" si="30"/>
        <v>917.06137745833337</v>
      </c>
      <c r="E280" s="44">
        <f t="shared" si="31"/>
        <v>2066.6171886384977</v>
      </c>
      <c r="F280" s="44">
        <f t="shared" si="32"/>
        <v>86.109049526604068</v>
      </c>
    </row>
    <row r="281" spans="1:6" x14ac:dyDescent="0.45">
      <c r="A281" s="7" t="s">
        <v>13</v>
      </c>
      <c r="B281" s="44"/>
      <c r="C281" s="45">
        <v>3841.7999679999998</v>
      </c>
      <c r="D281" s="44">
        <f t="shared" si="30"/>
        <v>160.07499866666666</v>
      </c>
      <c r="E281" s="44">
        <f t="shared" si="31"/>
        <v>360.73239136150232</v>
      </c>
      <c r="F281" s="44">
        <f t="shared" si="32"/>
        <v>15.030516306729263</v>
      </c>
    </row>
    <row r="282" spans="1:6" x14ac:dyDescent="0.45">
      <c r="A282" s="7" t="s">
        <v>16</v>
      </c>
      <c r="B282" s="44"/>
      <c r="C282" s="45"/>
      <c r="D282" s="44">
        <f t="shared" si="30"/>
        <v>0</v>
      </c>
      <c r="E282" s="44">
        <f t="shared" si="31"/>
        <v>0</v>
      </c>
      <c r="F282" s="44">
        <f t="shared" si="32"/>
        <v>0</v>
      </c>
    </row>
    <row r="283" spans="1:6" x14ac:dyDescent="0.45">
      <c r="A283" s="7" t="s">
        <v>17</v>
      </c>
      <c r="B283" s="44"/>
      <c r="C283" s="45">
        <v>55463.593895999998</v>
      </c>
      <c r="D283" s="44">
        <f t="shared" si="30"/>
        <v>2310.9830790000001</v>
      </c>
      <c r="E283" s="44">
        <f t="shared" si="31"/>
        <v>5207.8491921126761</v>
      </c>
      <c r="F283" s="44">
        <f t="shared" si="32"/>
        <v>216.99371633802818</v>
      </c>
    </row>
    <row r="284" spans="1:6" x14ac:dyDescent="0.45">
      <c r="A284" s="7" t="s">
        <v>39</v>
      </c>
      <c r="B284" s="44"/>
      <c r="C284" s="45">
        <v>42</v>
      </c>
      <c r="D284" s="44">
        <f t="shared" si="30"/>
        <v>1.75</v>
      </c>
      <c r="E284" s="44">
        <f t="shared" si="31"/>
        <v>3.943661971830986</v>
      </c>
      <c r="F284" s="44">
        <f t="shared" si="32"/>
        <v>0.16431924882629109</v>
      </c>
    </row>
    <row r="285" spans="1:6" x14ac:dyDescent="0.45">
      <c r="A285" s="4" t="s">
        <v>44</v>
      </c>
      <c r="B285" s="41"/>
      <c r="C285" s="42">
        <f>C286+C287</f>
        <v>11819.72472</v>
      </c>
      <c r="D285" s="41">
        <f t="shared" si="30"/>
        <v>492.48853000000003</v>
      </c>
      <c r="E285" s="41">
        <f t="shared" si="31"/>
        <v>1109.8333070422534</v>
      </c>
      <c r="F285" s="41">
        <f t="shared" si="32"/>
        <v>46.243054460093894</v>
      </c>
    </row>
    <row r="286" spans="1:6" x14ac:dyDescent="0.45">
      <c r="A286" s="5" t="s">
        <v>7</v>
      </c>
      <c r="B286" s="44"/>
      <c r="C286" s="45"/>
      <c r="D286" s="44">
        <f t="shared" si="30"/>
        <v>0</v>
      </c>
      <c r="E286" s="44">
        <f t="shared" si="31"/>
        <v>0</v>
      </c>
      <c r="F286" s="44">
        <f t="shared" si="32"/>
        <v>0</v>
      </c>
    </row>
    <row r="287" spans="1:6" x14ac:dyDescent="0.45">
      <c r="A287" s="10" t="s">
        <v>11</v>
      </c>
      <c r="B287" s="44"/>
      <c r="C287" s="45">
        <f>SUM(C288:C292)</f>
        <v>11819.72472</v>
      </c>
      <c r="D287" s="44">
        <f t="shared" si="30"/>
        <v>492.48853000000003</v>
      </c>
      <c r="E287" s="44">
        <f t="shared" si="31"/>
        <v>1109.8333070422534</v>
      </c>
      <c r="F287" s="44">
        <f t="shared" si="32"/>
        <v>46.243054460093894</v>
      </c>
    </row>
    <row r="288" spans="1:6" x14ac:dyDescent="0.45">
      <c r="A288" s="7" t="s">
        <v>12</v>
      </c>
      <c r="B288" s="44"/>
      <c r="C288" s="45">
        <v>5779.0992820000001</v>
      </c>
      <c r="D288" s="44">
        <f t="shared" si="30"/>
        <v>240.79580341666667</v>
      </c>
      <c r="E288" s="44">
        <f t="shared" si="31"/>
        <v>542.6384302347418</v>
      </c>
      <c r="F288" s="44">
        <f t="shared" si="32"/>
        <v>22.609934593114243</v>
      </c>
    </row>
    <row r="289" spans="1:6" x14ac:dyDescent="0.45">
      <c r="A289" s="7" t="s">
        <v>13</v>
      </c>
      <c r="B289" s="44"/>
      <c r="C289" s="45">
        <v>283.24772100000001</v>
      </c>
      <c r="D289" s="44">
        <f t="shared" si="30"/>
        <v>11.801988375000001</v>
      </c>
      <c r="E289" s="44">
        <f t="shared" si="31"/>
        <v>26.59603014084507</v>
      </c>
      <c r="F289" s="44">
        <f t="shared" si="32"/>
        <v>1.1081679225352112</v>
      </c>
    </row>
    <row r="290" spans="1:6" x14ac:dyDescent="0.45">
      <c r="A290" s="7" t="s">
        <v>16</v>
      </c>
      <c r="B290" s="44"/>
      <c r="C290" s="45"/>
      <c r="D290" s="44">
        <f t="shared" si="30"/>
        <v>0</v>
      </c>
      <c r="E290" s="44">
        <f t="shared" si="31"/>
        <v>0</v>
      </c>
      <c r="F290" s="44">
        <f t="shared" si="32"/>
        <v>0</v>
      </c>
    </row>
    <row r="291" spans="1:6" x14ac:dyDescent="0.45">
      <c r="A291" s="7" t="s">
        <v>17</v>
      </c>
      <c r="B291" s="44"/>
      <c r="C291" s="45">
        <v>5757.3777170000003</v>
      </c>
      <c r="D291" s="44">
        <f t="shared" si="30"/>
        <v>239.89073820833335</v>
      </c>
      <c r="E291" s="44">
        <f t="shared" si="31"/>
        <v>540.59884666666665</v>
      </c>
      <c r="F291" s="44">
        <f t="shared" si="32"/>
        <v>22.524951944444442</v>
      </c>
    </row>
    <row r="292" spans="1:6" x14ac:dyDescent="0.45">
      <c r="A292" s="7" t="s">
        <v>39</v>
      </c>
      <c r="B292" s="44"/>
      <c r="C292" s="45"/>
      <c r="D292" s="44">
        <f t="shared" si="30"/>
        <v>0</v>
      </c>
      <c r="E292" s="44">
        <f t="shared" si="31"/>
        <v>0</v>
      </c>
      <c r="F292" s="44">
        <f t="shared" si="32"/>
        <v>0</v>
      </c>
    </row>
    <row r="293" spans="1:6" x14ac:dyDescent="0.45">
      <c r="A293" s="2" t="s">
        <v>25</v>
      </c>
      <c r="B293" s="22"/>
      <c r="C293" s="23"/>
      <c r="D293" s="22"/>
      <c r="E293" s="22"/>
      <c r="F293" s="22"/>
    </row>
    <row r="294" spans="1:6" ht="38.4" x14ac:dyDescent="0.45">
      <c r="A294" s="3" t="s">
        <v>5</v>
      </c>
      <c r="B294" s="38"/>
      <c r="C294" s="39">
        <f>C295+C308+C321+C334+C343</f>
        <v>536815.96165700001</v>
      </c>
      <c r="D294" s="38">
        <f t="shared" ref="D294:D306" si="33">C294/24</f>
        <v>22367.331735708332</v>
      </c>
      <c r="E294" s="38">
        <f>C294/10.65</f>
        <v>50405.254615680751</v>
      </c>
      <c r="F294" s="38">
        <f>E294/24</f>
        <v>2100.2189423200311</v>
      </c>
    </row>
    <row r="295" spans="1:6" x14ac:dyDescent="0.45">
      <c r="A295" s="4" t="s">
        <v>6</v>
      </c>
      <c r="B295" s="41"/>
      <c r="C295" s="42">
        <f>SUM(C296:C300)</f>
        <v>359676</v>
      </c>
      <c r="D295" s="41">
        <f t="shared" si="33"/>
        <v>14986.5</v>
      </c>
      <c r="E295" s="41">
        <f t="shared" ref="E295:E306" si="34">C295/10.65</f>
        <v>33772.394366197179</v>
      </c>
      <c r="F295" s="41">
        <f t="shared" ref="F295:F306" si="35">E295/24</f>
        <v>1407.1830985915492</v>
      </c>
    </row>
    <row r="296" spans="1:6" s="6" customFormat="1" x14ac:dyDescent="0.45">
      <c r="A296" s="5" t="s">
        <v>7</v>
      </c>
      <c r="B296" s="47"/>
      <c r="C296" s="45">
        <v>203000</v>
      </c>
      <c r="D296" s="44">
        <f t="shared" si="33"/>
        <v>8458.3333333333339</v>
      </c>
      <c r="E296" s="44">
        <f t="shared" si="34"/>
        <v>19061.032863849763</v>
      </c>
      <c r="F296" s="44">
        <f t="shared" si="35"/>
        <v>794.20970266040683</v>
      </c>
    </row>
    <row r="297" spans="1:6" x14ac:dyDescent="0.45">
      <c r="A297" s="7" t="s">
        <v>8</v>
      </c>
      <c r="B297" s="44"/>
      <c r="C297" s="43">
        <v>15576</v>
      </c>
      <c r="D297" s="44">
        <f t="shared" si="33"/>
        <v>649</v>
      </c>
      <c r="E297" s="44">
        <f t="shared" si="34"/>
        <v>1462.5352112676055</v>
      </c>
      <c r="F297" s="44">
        <f t="shared" si="35"/>
        <v>60.938967136150232</v>
      </c>
    </row>
    <row r="298" spans="1:6" x14ac:dyDescent="0.45">
      <c r="A298" s="7" t="s">
        <v>9</v>
      </c>
      <c r="B298" s="50"/>
      <c r="C298" s="45">
        <v>0</v>
      </c>
      <c r="D298" s="44">
        <f t="shared" si="33"/>
        <v>0</v>
      </c>
      <c r="E298" s="44">
        <f t="shared" si="34"/>
        <v>0</v>
      </c>
      <c r="F298" s="44">
        <f t="shared" si="35"/>
        <v>0</v>
      </c>
    </row>
    <row r="299" spans="1:6" s="9" customFormat="1" x14ac:dyDescent="0.45">
      <c r="A299" s="8" t="s">
        <v>10</v>
      </c>
      <c r="B299" s="48"/>
      <c r="C299" s="45">
        <v>1100</v>
      </c>
      <c r="D299" s="44">
        <f t="shared" si="33"/>
        <v>45.833333333333336</v>
      </c>
      <c r="E299" s="44">
        <f t="shared" si="34"/>
        <v>103.28638497652582</v>
      </c>
      <c r="F299" s="44">
        <f t="shared" si="35"/>
        <v>4.3035993740219096</v>
      </c>
    </row>
    <row r="300" spans="1:6" s="11" customFormat="1" x14ac:dyDescent="0.45">
      <c r="A300" s="10" t="s">
        <v>11</v>
      </c>
      <c r="B300" s="49"/>
      <c r="C300" s="45">
        <f>SUM(C301:C307)</f>
        <v>140000</v>
      </c>
      <c r="D300" s="44">
        <f t="shared" si="33"/>
        <v>5833.333333333333</v>
      </c>
      <c r="E300" s="44">
        <f t="shared" si="34"/>
        <v>13145.539906103286</v>
      </c>
      <c r="F300" s="44">
        <f t="shared" si="35"/>
        <v>547.73082942097028</v>
      </c>
    </row>
    <row r="301" spans="1:6" x14ac:dyDescent="0.45">
      <c r="A301" s="7" t="s">
        <v>12</v>
      </c>
      <c r="B301" s="52">
        <v>78084</v>
      </c>
      <c r="C301" s="45">
        <v>43000</v>
      </c>
      <c r="D301" s="44">
        <f t="shared" si="33"/>
        <v>1791.6666666666667</v>
      </c>
      <c r="E301" s="44">
        <f t="shared" si="34"/>
        <v>4037.5586854460093</v>
      </c>
      <c r="F301" s="44">
        <f t="shared" si="35"/>
        <v>168.23161189358373</v>
      </c>
    </row>
    <row r="302" spans="1:6" x14ac:dyDescent="0.45">
      <c r="A302" s="7" t="s">
        <v>13</v>
      </c>
      <c r="B302" s="52">
        <v>27449</v>
      </c>
      <c r="C302" s="45">
        <v>10000</v>
      </c>
      <c r="D302" s="44">
        <f t="shared" si="33"/>
        <v>416.66666666666669</v>
      </c>
      <c r="E302" s="44">
        <f t="shared" si="34"/>
        <v>938.96713615023475</v>
      </c>
      <c r="F302" s="44">
        <f t="shared" si="35"/>
        <v>39.123630672926446</v>
      </c>
    </row>
    <row r="303" spans="1:6" x14ac:dyDescent="0.45">
      <c r="A303" s="7" t="s">
        <v>26</v>
      </c>
      <c r="B303" s="52">
        <v>0</v>
      </c>
      <c r="C303" s="45">
        <v>0</v>
      </c>
      <c r="D303" s="44">
        <f t="shared" si="33"/>
        <v>0</v>
      </c>
      <c r="E303" s="44">
        <f t="shared" si="34"/>
        <v>0</v>
      </c>
      <c r="F303" s="44">
        <f t="shared" si="35"/>
        <v>0</v>
      </c>
    </row>
    <row r="304" spans="1:6" x14ac:dyDescent="0.45">
      <c r="A304" s="7" t="s">
        <v>14</v>
      </c>
      <c r="B304" s="52">
        <v>0</v>
      </c>
      <c r="C304" s="45">
        <v>0</v>
      </c>
      <c r="D304" s="44">
        <f t="shared" si="33"/>
        <v>0</v>
      </c>
      <c r="E304" s="44">
        <f t="shared" si="34"/>
        <v>0</v>
      </c>
      <c r="F304" s="44">
        <f t="shared" si="35"/>
        <v>0</v>
      </c>
    </row>
    <row r="305" spans="1:6" x14ac:dyDescent="0.45">
      <c r="A305" s="7" t="s">
        <v>16</v>
      </c>
      <c r="B305" s="52">
        <v>202095.6</v>
      </c>
      <c r="C305" s="45">
        <v>0</v>
      </c>
      <c r="D305" s="44">
        <f t="shared" si="33"/>
        <v>0</v>
      </c>
      <c r="E305" s="44">
        <f t="shared" si="34"/>
        <v>0</v>
      </c>
      <c r="F305" s="44">
        <f t="shared" si="35"/>
        <v>0</v>
      </c>
    </row>
    <row r="306" spans="1:6" x14ac:dyDescent="0.45">
      <c r="A306" s="7" t="s">
        <v>17</v>
      </c>
      <c r="B306" s="52">
        <v>157937</v>
      </c>
      <c r="C306" s="45">
        <v>87000</v>
      </c>
      <c r="D306" s="44">
        <f t="shared" si="33"/>
        <v>3625</v>
      </c>
      <c r="E306" s="44">
        <f t="shared" si="34"/>
        <v>8169.0140845070418</v>
      </c>
      <c r="F306" s="44">
        <f t="shared" si="35"/>
        <v>340.3755868544601</v>
      </c>
    </row>
    <row r="307" spans="1:6" x14ac:dyDescent="0.45">
      <c r="A307" s="7" t="s">
        <v>39</v>
      </c>
      <c r="B307" s="52">
        <v>21623</v>
      </c>
      <c r="C307" s="45">
        <v>0</v>
      </c>
      <c r="D307" s="44"/>
      <c r="E307" s="44"/>
      <c r="F307" s="44"/>
    </row>
    <row r="308" spans="1:6" x14ac:dyDescent="0.45">
      <c r="A308" s="4" t="s">
        <v>23</v>
      </c>
      <c r="B308" s="41"/>
      <c r="C308" s="42">
        <f>SUM(C309:C313)</f>
        <v>126600</v>
      </c>
      <c r="D308" s="41">
        <f t="shared" ref="D308:D319" si="36">C308/24</f>
        <v>5275</v>
      </c>
      <c r="E308" s="41">
        <f t="shared" ref="E308:E319" si="37">C308/10.65</f>
        <v>11887.323943661971</v>
      </c>
      <c r="F308" s="41">
        <f t="shared" ref="F308:F319" si="38">E308/24</f>
        <v>495.30516431924883</v>
      </c>
    </row>
    <row r="309" spans="1:6" s="6" customFormat="1" x14ac:dyDescent="0.45">
      <c r="A309" s="5" t="s">
        <v>7</v>
      </c>
      <c r="B309" s="47"/>
      <c r="C309" s="45">
        <v>500</v>
      </c>
      <c r="D309" s="44">
        <f t="shared" si="36"/>
        <v>20.833333333333332</v>
      </c>
      <c r="E309" s="44">
        <f t="shared" si="37"/>
        <v>46.948356807511736</v>
      </c>
      <c r="F309" s="44">
        <f t="shared" si="38"/>
        <v>1.9561815336463224</v>
      </c>
    </row>
    <row r="310" spans="1:6" x14ac:dyDescent="0.45">
      <c r="A310" s="7" t="s">
        <v>8</v>
      </c>
      <c r="B310" s="44"/>
      <c r="C310" s="45">
        <v>0</v>
      </c>
      <c r="D310" s="44">
        <f t="shared" si="36"/>
        <v>0</v>
      </c>
      <c r="E310" s="44">
        <f t="shared" si="37"/>
        <v>0</v>
      </c>
      <c r="F310" s="44">
        <f t="shared" si="38"/>
        <v>0</v>
      </c>
    </row>
    <row r="311" spans="1:6" x14ac:dyDescent="0.45">
      <c r="A311" s="7" t="s">
        <v>9</v>
      </c>
      <c r="B311" s="44"/>
      <c r="C311" s="45">
        <v>0</v>
      </c>
      <c r="D311" s="44">
        <f t="shared" si="36"/>
        <v>0</v>
      </c>
      <c r="E311" s="44">
        <f t="shared" si="37"/>
        <v>0</v>
      </c>
      <c r="F311" s="44">
        <f t="shared" si="38"/>
        <v>0</v>
      </c>
    </row>
    <row r="312" spans="1:6" s="9" customFormat="1" x14ac:dyDescent="0.45">
      <c r="A312" s="8" t="s">
        <v>10</v>
      </c>
      <c r="B312" s="48"/>
      <c r="C312" s="45">
        <v>117500</v>
      </c>
      <c r="D312" s="44">
        <f t="shared" si="36"/>
        <v>4895.833333333333</v>
      </c>
      <c r="E312" s="44">
        <f t="shared" si="37"/>
        <v>11032.863849765257</v>
      </c>
      <c r="F312" s="44">
        <f t="shared" si="38"/>
        <v>459.70266040688574</v>
      </c>
    </row>
    <row r="313" spans="1:6" s="11" customFormat="1" x14ac:dyDescent="0.45">
      <c r="A313" s="10" t="s">
        <v>11</v>
      </c>
      <c r="B313" s="49"/>
      <c r="C313" s="45">
        <f>SUM(C314:C319)</f>
        <v>8600</v>
      </c>
      <c r="D313" s="44">
        <f t="shared" si="36"/>
        <v>358.33333333333331</v>
      </c>
      <c r="E313" s="44">
        <f t="shared" si="37"/>
        <v>807.5117370892018</v>
      </c>
      <c r="F313" s="44">
        <f t="shared" si="38"/>
        <v>33.646322378716739</v>
      </c>
    </row>
    <row r="314" spans="1:6" x14ac:dyDescent="0.45">
      <c r="A314" s="7" t="s">
        <v>12</v>
      </c>
      <c r="B314" s="44"/>
      <c r="C314" s="45">
        <v>3600</v>
      </c>
      <c r="D314" s="44">
        <f t="shared" si="36"/>
        <v>150</v>
      </c>
      <c r="E314" s="44">
        <f t="shared" si="37"/>
        <v>338.02816901408448</v>
      </c>
      <c r="F314" s="44">
        <f t="shared" si="38"/>
        <v>14.08450704225352</v>
      </c>
    </row>
    <row r="315" spans="1:6" x14ac:dyDescent="0.45">
      <c r="A315" s="7" t="s">
        <v>13</v>
      </c>
      <c r="B315" s="44"/>
      <c r="C315" s="45">
        <v>0</v>
      </c>
      <c r="D315" s="44">
        <f t="shared" si="36"/>
        <v>0</v>
      </c>
      <c r="E315" s="44">
        <f t="shared" si="37"/>
        <v>0</v>
      </c>
      <c r="F315" s="44">
        <f t="shared" si="38"/>
        <v>0</v>
      </c>
    </row>
    <row r="316" spans="1:6" x14ac:dyDescent="0.45">
      <c r="A316" s="7" t="s">
        <v>15</v>
      </c>
      <c r="B316" s="44"/>
      <c r="C316" s="45">
        <v>0</v>
      </c>
      <c r="D316" s="44">
        <f t="shared" si="36"/>
        <v>0</v>
      </c>
      <c r="E316" s="44">
        <f t="shared" si="37"/>
        <v>0</v>
      </c>
      <c r="F316" s="44">
        <f t="shared" si="38"/>
        <v>0</v>
      </c>
    </row>
    <row r="317" spans="1:6" x14ac:dyDescent="0.45">
      <c r="A317" s="7" t="s">
        <v>14</v>
      </c>
      <c r="B317" s="44"/>
      <c r="C317" s="45">
        <v>0</v>
      </c>
      <c r="D317" s="44">
        <f t="shared" si="36"/>
        <v>0</v>
      </c>
      <c r="E317" s="44">
        <f t="shared" si="37"/>
        <v>0</v>
      </c>
      <c r="F317" s="44">
        <f t="shared" si="38"/>
        <v>0</v>
      </c>
    </row>
    <row r="318" spans="1:6" x14ac:dyDescent="0.45">
      <c r="A318" s="7" t="s">
        <v>16</v>
      </c>
      <c r="B318" s="44"/>
      <c r="C318" s="45">
        <v>0</v>
      </c>
      <c r="D318" s="44">
        <f t="shared" si="36"/>
        <v>0</v>
      </c>
      <c r="E318" s="44">
        <f t="shared" si="37"/>
        <v>0</v>
      </c>
      <c r="F318" s="44">
        <f t="shared" si="38"/>
        <v>0</v>
      </c>
    </row>
    <row r="319" spans="1:6" x14ac:dyDescent="0.45">
      <c r="A319" s="7" t="s">
        <v>17</v>
      </c>
      <c r="B319" s="44"/>
      <c r="C319" s="45">
        <v>5000</v>
      </c>
      <c r="D319" s="44">
        <f t="shared" si="36"/>
        <v>208.33333333333334</v>
      </c>
      <c r="E319" s="44">
        <f t="shared" si="37"/>
        <v>469.48356807511738</v>
      </c>
      <c r="F319" s="44">
        <f t="shared" si="38"/>
        <v>19.561815336463223</v>
      </c>
    </row>
    <row r="320" spans="1:6" x14ac:dyDescent="0.45">
      <c r="A320" s="7" t="s">
        <v>39</v>
      </c>
      <c r="B320" s="44"/>
      <c r="C320" s="45">
        <v>0</v>
      </c>
      <c r="D320" s="44"/>
      <c r="E320" s="44"/>
      <c r="F320" s="44"/>
    </row>
    <row r="321" spans="1:6" x14ac:dyDescent="0.45">
      <c r="A321" s="4" t="s">
        <v>19</v>
      </c>
      <c r="B321" s="41"/>
      <c r="C321" s="42">
        <f>SUM(C322:C326)</f>
        <v>49900</v>
      </c>
      <c r="D321" s="41">
        <f t="shared" ref="D321:D332" si="39">C321/24</f>
        <v>2079.1666666666665</v>
      </c>
      <c r="E321" s="41">
        <f t="shared" ref="E321:E332" si="40">C321/10.65</f>
        <v>4685.4460093896714</v>
      </c>
      <c r="F321" s="41">
        <f t="shared" ref="F321:F332" si="41">E321/24</f>
        <v>195.22691705790297</v>
      </c>
    </row>
    <row r="322" spans="1:6" s="6" customFormat="1" x14ac:dyDescent="0.45">
      <c r="A322" s="5" t="s">
        <v>7</v>
      </c>
      <c r="B322" s="47"/>
      <c r="C322" s="45">
        <v>6000</v>
      </c>
      <c r="D322" s="44">
        <f t="shared" si="39"/>
        <v>250</v>
      </c>
      <c r="E322" s="44">
        <f t="shared" si="40"/>
        <v>563.38028169014081</v>
      </c>
      <c r="F322" s="44">
        <f t="shared" si="41"/>
        <v>23.474178403755868</v>
      </c>
    </row>
    <row r="323" spans="1:6" x14ac:dyDescent="0.45">
      <c r="A323" s="7" t="s">
        <v>8</v>
      </c>
      <c r="B323" s="44"/>
      <c r="C323" s="45">
        <v>0</v>
      </c>
      <c r="D323" s="44">
        <f t="shared" si="39"/>
        <v>0</v>
      </c>
      <c r="E323" s="44">
        <f t="shared" si="40"/>
        <v>0</v>
      </c>
      <c r="F323" s="44">
        <f t="shared" si="41"/>
        <v>0</v>
      </c>
    </row>
    <row r="324" spans="1:6" x14ac:dyDescent="0.45">
      <c r="A324" s="7" t="s">
        <v>9</v>
      </c>
      <c r="B324" s="44"/>
      <c r="C324" s="45">
        <v>0</v>
      </c>
      <c r="D324" s="44">
        <f t="shared" si="39"/>
        <v>0</v>
      </c>
      <c r="E324" s="44">
        <f t="shared" si="40"/>
        <v>0</v>
      </c>
      <c r="F324" s="44">
        <f t="shared" si="41"/>
        <v>0</v>
      </c>
    </row>
    <row r="325" spans="1:6" s="9" customFormat="1" x14ac:dyDescent="0.45">
      <c r="A325" s="8" t="s">
        <v>10</v>
      </c>
      <c r="B325" s="48"/>
      <c r="C325" s="45">
        <v>6200</v>
      </c>
      <c r="D325" s="44">
        <f t="shared" si="39"/>
        <v>258.33333333333331</v>
      </c>
      <c r="E325" s="44">
        <f t="shared" si="40"/>
        <v>582.15962441314548</v>
      </c>
      <c r="F325" s="44">
        <f t="shared" si="41"/>
        <v>24.256651017214395</v>
      </c>
    </row>
    <row r="326" spans="1:6" s="11" customFormat="1" x14ac:dyDescent="0.45">
      <c r="A326" s="10" t="s">
        <v>11</v>
      </c>
      <c r="B326" s="49"/>
      <c r="C326" s="45">
        <f>SUM(C327:C333)</f>
        <v>37700</v>
      </c>
      <c r="D326" s="44">
        <f t="shared" si="39"/>
        <v>1570.8333333333333</v>
      </c>
      <c r="E326" s="44">
        <f t="shared" si="40"/>
        <v>3539.9061032863847</v>
      </c>
      <c r="F326" s="44">
        <f t="shared" si="41"/>
        <v>147.49608763693269</v>
      </c>
    </row>
    <row r="327" spans="1:6" x14ac:dyDescent="0.45">
      <c r="A327" s="7" t="s">
        <v>12</v>
      </c>
      <c r="B327" s="44"/>
      <c r="C327" s="45">
        <v>400</v>
      </c>
      <c r="D327" s="44">
        <f t="shared" si="39"/>
        <v>16.666666666666668</v>
      </c>
      <c r="E327" s="44">
        <f t="shared" si="40"/>
        <v>37.558685446009392</v>
      </c>
      <c r="F327" s="44">
        <f t="shared" si="41"/>
        <v>1.5649452269170581</v>
      </c>
    </row>
    <row r="328" spans="1:6" x14ac:dyDescent="0.45">
      <c r="A328" s="7" t="s">
        <v>13</v>
      </c>
      <c r="B328" s="44"/>
      <c r="C328" s="45">
        <v>0</v>
      </c>
      <c r="D328" s="44">
        <f t="shared" si="39"/>
        <v>0</v>
      </c>
      <c r="E328" s="44">
        <f t="shared" si="40"/>
        <v>0</v>
      </c>
      <c r="F328" s="44">
        <f t="shared" si="41"/>
        <v>0</v>
      </c>
    </row>
    <row r="329" spans="1:6" x14ac:dyDescent="0.45">
      <c r="A329" s="7" t="s">
        <v>15</v>
      </c>
      <c r="B329" s="44"/>
      <c r="C329" s="45">
        <v>0</v>
      </c>
      <c r="D329" s="44">
        <f t="shared" si="39"/>
        <v>0</v>
      </c>
      <c r="E329" s="44">
        <f t="shared" si="40"/>
        <v>0</v>
      </c>
      <c r="F329" s="44">
        <f t="shared" si="41"/>
        <v>0</v>
      </c>
    </row>
    <row r="330" spans="1:6" x14ac:dyDescent="0.45">
      <c r="A330" s="7" t="s">
        <v>14</v>
      </c>
      <c r="B330" s="44"/>
      <c r="C330" s="45">
        <v>0</v>
      </c>
      <c r="D330" s="44">
        <f t="shared" si="39"/>
        <v>0</v>
      </c>
      <c r="E330" s="44">
        <f t="shared" si="40"/>
        <v>0</v>
      </c>
      <c r="F330" s="44">
        <f t="shared" si="41"/>
        <v>0</v>
      </c>
    </row>
    <row r="331" spans="1:6" x14ac:dyDescent="0.45">
      <c r="A331" s="7" t="s">
        <v>16</v>
      </c>
      <c r="B331" s="44"/>
      <c r="C331" s="45">
        <v>0</v>
      </c>
      <c r="D331" s="44">
        <f t="shared" si="39"/>
        <v>0</v>
      </c>
      <c r="E331" s="44">
        <f t="shared" si="40"/>
        <v>0</v>
      </c>
      <c r="F331" s="44">
        <f t="shared" si="41"/>
        <v>0</v>
      </c>
    </row>
    <row r="332" spans="1:6" x14ac:dyDescent="0.45">
      <c r="A332" s="7" t="s">
        <v>17</v>
      </c>
      <c r="B332" s="44"/>
      <c r="C332" s="45">
        <v>37300</v>
      </c>
      <c r="D332" s="44">
        <f t="shared" si="39"/>
        <v>1554.1666666666667</v>
      </c>
      <c r="E332" s="44">
        <f t="shared" si="40"/>
        <v>3502.3474178403753</v>
      </c>
      <c r="F332" s="44">
        <f t="shared" si="41"/>
        <v>145.93114241001564</v>
      </c>
    </row>
    <row r="333" spans="1:6" x14ac:dyDescent="0.45">
      <c r="A333" s="7" t="s">
        <v>39</v>
      </c>
      <c r="B333" s="44"/>
      <c r="C333" s="45">
        <v>0</v>
      </c>
      <c r="D333" s="44"/>
      <c r="E333" s="44"/>
      <c r="F333" s="44"/>
    </row>
    <row r="334" spans="1:6" x14ac:dyDescent="0.45">
      <c r="A334" s="4" t="s">
        <v>43</v>
      </c>
      <c r="B334" s="41"/>
      <c r="C334" s="42">
        <f>C335+C337+C336</f>
        <v>297.36962999999997</v>
      </c>
      <c r="D334" s="41">
        <f t="shared" ref="D334:D350" si="42">C334/24</f>
        <v>12.390401249999998</v>
      </c>
      <c r="E334" s="41">
        <f t="shared" ref="E334:E350" si="43">C334/10.65</f>
        <v>27.922030985915491</v>
      </c>
      <c r="F334" s="41">
        <f t="shared" ref="F334:F350" si="44">E334/24</f>
        <v>1.1634179577464787</v>
      </c>
    </row>
    <row r="335" spans="1:6" x14ac:dyDescent="0.45">
      <c r="A335" s="5" t="s">
        <v>7</v>
      </c>
      <c r="B335" s="44"/>
      <c r="C335" s="45"/>
      <c r="D335" s="44">
        <f t="shared" si="42"/>
        <v>0</v>
      </c>
      <c r="E335" s="44">
        <f t="shared" si="43"/>
        <v>0</v>
      </c>
      <c r="F335" s="44">
        <f t="shared" si="44"/>
        <v>0</v>
      </c>
    </row>
    <row r="336" spans="1:6" x14ac:dyDescent="0.45">
      <c r="A336" s="51" t="s">
        <v>10</v>
      </c>
      <c r="B336" s="44"/>
      <c r="C336" s="45">
        <v>0.798925</v>
      </c>
      <c r="D336" s="44">
        <f t="shared" si="42"/>
        <v>3.3288541666666664E-2</v>
      </c>
      <c r="E336" s="44">
        <f t="shared" si="43"/>
        <v>7.5016431924882623E-2</v>
      </c>
      <c r="F336" s="44">
        <f t="shared" si="44"/>
        <v>3.125684663536776E-3</v>
      </c>
    </row>
    <row r="337" spans="1:6" x14ac:dyDescent="0.45">
      <c r="A337" s="10" t="s">
        <v>11</v>
      </c>
      <c r="B337" s="44"/>
      <c r="C337" s="45">
        <f>SUM(C338:C342)</f>
        <v>296.57070499999998</v>
      </c>
      <c r="D337" s="44">
        <f t="shared" si="42"/>
        <v>12.357112708333332</v>
      </c>
      <c r="E337" s="44">
        <f t="shared" si="43"/>
        <v>27.847014553990608</v>
      </c>
      <c r="F337" s="44">
        <f t="shared" si="44"/>
        <v>1.1602922730829419</v>
      </c>
    </row>
    <row r="338" spans="1:6" x14ac:dyDescent="0.45">
      <c r="A338" s="7" t="s">
        <v>12</v>
      </c>
      <c r="B338" s="44"/>
      <c r="C338" s="45">
        <v>0.77501100000000001</v>
      </c>
      <c r="D338" s="44">
        <f t="shared" si="42"/>
        <v>3.2292124999999998E-2</v>
      </c>
      <c r="E338" s="44">
        <f t="shared" si="43"/>
        <v>7.2770985915492956E-2</v>
      </c>
      <c r="F338" s="44">
        <f t="shared" si="44"/>
        <v>3.0321244131455397E-3</v>
      </c>
    </row>
    <row r="339" spans="1:6" x14ac:dyDescent="0.45">
      <c r="A339" s="7" t="s">
        <v>13</v>
      </c>
      <c r="B339" s="44"/>
      <c r="C339" s="45">
        <v>89.578303000000005</v>
      </c>
      <c r="D339" s="44">
        <f t="shared" si="42"/>
        <v>3.732429291666667</v>
      </c>
      <c r="E339" s="44">
        <f t="shared" si="43"/>
        <v>8.4111082629107976</v>
      </c>
      <c r="F339" s="44">
        <f t="shared" si="44"/>
        <v>0.35046284428794988</v>
      </c>
    </row>
    <row r="340" spans="1:6" x14ac:dyDescent="0.45">
      <c r="A340" s="7" t="s">
        <v>16</v>
      </c>
      <c r="B340" s="44"/>
      <c r="C340" s="45"/>
      <c r="D340" s="44">
        <f t="shared" si="42"/>
        <v>0</v>
      </c>
      <c r="E340" s="44">
        <f t="shared" si="43"/>
        <v>0</v>
      </c>
      <c r="F340" s="44">
        <f t="shared" si="44"/>
        <v>0</v>
      </c>
    </row>
    <row r="341" spans="1:6" x14ac:dyDescent="0.45">
      <c r="A341" s="7" t="s">
        <v>17</v>
      </c>
      <c r="B341" s="44"/>
      <c r="C341" s="45">
        <v>206.21739099999999</v>
      </c>
      <c r="D341" s="44">
        <f t="shared" si="42"/>
        <v>8.5923912916666669</v>
      </c>
      <c r="E341" s="44">
        <f t="shared" si="43"/>
        <v>19.363135305164317</v>
      </c>
      <c r="F341" s="44">
        <f t="shared" si="44"/>
        <v>0.80679730438184649</v>
      </c>
    </row>
    <row r="342" spans="1:6" x14ac:dyDescent="0.45">
      <c r="A342" s="7" t="s">
        <v>39</v>
      </c>
      <c r="B342" s="44"/>
      <c r="C342" s="45"/>
      <c r="D342" s="44">
        <f t="shared" si="42"/>
        <v>0</v>
      </c>
      <c r="E342" s="44">
        <f t="shared" si="43"/>
        <v>0</v>
      </c>
      <c r="F342" s="44">
        <f t="shared" si="44"/>
        <v>0</v>
      </c>
    </row>
    <row r="343" spans="1:6" x14ac:dyDescent="0.45">
      <c r="A343" s="4" t="s">
        <v>44</v>
      </c>
      <c r="B343" s="41"/>
      <c r="C343" s="42">
        <f>C344+C345</f>
        <v>342.59202700000003</v>
      </c>
      <c r="D343" s="41">
        <f t="shared" si="42"/>
        <v>14.274667791666667</v>
      </c>
      <c r="E343" s="41">
        <f t="shared" si="43"/>
        <v>32.168265446009393</v>
      </c>
      <c r="F343" s="41">
        <f t="shared" si="44"/>
        <v>1.3403443935837247</v>
      </c>
    </row>
    <row r="344" spans="1:6" x14ac:dyDescent="0.45">
      <c r="A344" s="5" t="s">
        <v>7</v>
      </c>
      <c r="B344" s="44"/>
      <c r="C344" s="45"/>
      <c r="D344" s="44">
        <f t="shared" si="42"/>
        <v>0</v>
      </c>
      <c r="E344" s="44">
        <f t="shared" si="43"/>
        <v>0</v>
      </c>
      <c r="F344" s="44">
        <f t="shared" si="44"/>
        <v>0</v>
      </c>
    </row>
    <row r="345" spans="1:6" x14ac:dyDescent="0.45">
      <c r="A345" s="10" t="s">
        <v>11</v>
      </c>
      <c r="B345" s="44"/>
      <c r="C345" s="45">
        <f>SUM(C346:C350)</f>
        <v>342.59202700000003</v>
      </c>
      <c r="D345" s="44">
        <f t="shared" si="42"/>
        <v>14.274667791666667</v>
      </c>
      <c r="E345" s="44">
        <f t="shared" si="43"/>
        <v>32.168265446009393</v>
      </c>
      <c r="F345" s="44">
        <f t="shared" si="44"/>
        <v>1.3403443935837247</v>
      </c>
    </row>
    <row r="346" spans="1:6" x14ac:dyDescent="0.45">
      <c r="A346" s="7" t="s">
        <v>12</v>
      </c>
      <c r="B346" s="44"/>
      <c r="C346" s="45">
        <v>3.8750529999999999</v>
      </c>
      <c r="D346" s="44">
        <f t="shared" si="42"/>
        <v>0.16146054166666665</v>
      </c>
      <c r="E346" s="44">
        <f t="shared" si="43"/>
        <v>0.36385474178403754</v>
      </c>
      <c r="F346" s="44">
        <f t="shared" si="44"/>
        <v>1.5160614241001564E-2</v>
      </c>
    </row>
    <row r="347" spans="1:6" x14ac:dyDescent="0.45">
      <c r="A347" s="7" t="s">
        <v>13</v>
      </c>
      <c r="B347" s="44"/>
      <c r="C347" s="45">
        <v>8.2022600000000008</v>
      </c>
      <c r="D347" s="44">
        <f t="shared" si="42"/>
        <v>0.34176083333333335</v>
      </c>
      <c r="E347" s="44">
        <f t="shared" si="43"/>
        <v>0.77016525821596249</v>
      </c>
      <c r="F347" s="44">
        <f t="shared" si="44"/>
        <v>3.209021909233177E-2</v>
      </c>
    </row>
    <row r="348" spans="1:6" x14ac:dyDescent="0.45">
      <c r="A348" s="7" t="s">
        <v>16</v>
      </c>
      <c r="B348" s="44"/>
      <c r="C348" s="45"/>
      <c r="D348" s="44">
        <f t="shared" si="42"/>
        <v>0</v>
      </c>
      <c r="E348" s="44">
        <f t="shared" si="43"/>
        <v>0</v>
      </c>
      <c r="F348" s="44">
        <f t="shared" si="44"/>
        <v>0</v>
      </c>
    </row>
    <row r="349" spans="1:6" x14ac:dyDescent="0.45">
      <c r="A349" s="7" t="s">
        <v>17</v>
      </c>
      <c r="B349" s="44"/>
      <c r="C349" s="45">
        <v>330.51471400000003</v>
      </c>
      <c r="D349" s="44">
        <f t="shared" si="42"/>
        <v>13.771446416666668</v>
      </c>
      <c r="E349" s="44">
        <f t="shared" si="43"/>
        <v>31.03424544600939</v>
      </c>
      <c r="F349" s="44">
        <f t="shared" si="44"/>
        <v>1.2930935602503912</v>
      </c>
    </row>
    <row r="350" spans="1:6" x14ac:dyDescent="0.45">
      <c r="A350" s="7" t="s">
        <v>39</v>
      </c>
      <c r="B350" s="44"/>
      <c r="C350" s="45"/>
      <c r="D350" s="44">
        <f t="shared" si="42"/>
        <v>0</v>
      </c>
      <c r="E350" s="44">
        <f t="shared" si="43"/>
        <v>0</v>
      </c>
      <c r="F350" s="44">
        <f t="shared" si="44"/>
        <v>0</v>
      </c>
    </row>
    <row r="351" spans="1:6" x14ac:dyDescent="0.45">
      <c r="A351" s="2" t="s">
        <v>27</v>
      </c>
      <c r="B351" s="22"/>
      <c r="C351" s="23"/>
      <c r="D351" s="22"/>
      <c r="E351" s="22"/>
      <c r="F351" s="22"/>
    </row>
    <row r="352" spans="1:6" ht="38.4" x14ac:dyDescent="0.45">
      <c r="A352" s="3" t="s">
        <v>5</v>
      </c>
      <c r="B352" s="38"/>
      <c r="C352" s="39">
        <f>C353+C366+C379+C392+C401</f>
        <v>415991.97778999998</v>
      </c>
      <c r="D352" s="38">
        <f t="shared" ref="D352:D364" si="45">C352/24</f>
        <v>17332.999074583331</v>
      </c>
      <c r="E352" s="38">
        <f>C352/10.65</f>
        <v>39060.279604694835</v>
      </c>
      <c r="F352" s="38">
        <f>E352/24</f>
        <v>1627.5116501956181</v>
      </c>
    </row>
    <row r="353" spans="1:6" x14ac:dyDescent="0.45">
      <c r="A353" s="4" t="s">
        <v>6</v>
      </c>
      <c r="B353" s="41"/>
      <c r="C353" s="42">
        <f>SUM(C354:C358)</f>
        <v>359676</v>
      </c>
      <c r="D353" s="41">
        <f t="shared" si="45"/>
        <v>14986.5</v>
      </c>
      <c r="E353" s="41">
        <f t="shared" ref="E353:E364" si="46">C353/10.65</f>
        <v>33772.394366197179</v>
      </c>
      <c r="F353" s="41">
        <f t="shared" ref="F353:F364" si="47">E353/24</f>
        <v>1407.1830985915492</v>
      </c>
    </row>
    <row r="354" spans="1:6" s="6" customFormat="1" x14ac:dyDescent="0.45">
      <c r="A354" s="5" t="s">
        <v>7</v>
      </c>
      <c r="B354" s="47"/>
      <c r="C354" s="45">
        <v>203000</v>
      </c>
      <c r="D354" s="44">
        <f t="shared" si="45"/>
        <v>8458.3333333333339</v>
      </c>
      <c r="E354" s="44">
        <f t="shared" si="46"/>
        <v>19061.032863849763</v>
      </c>
      <c r="F354" s="44">
        <f t="shared" si="47"/>
        <v>794.20970266040683</v>
      </c>
    </row>
    <row r="355" spans="1:6" x14ac:dyDescent="0.45">
      <c r="A355" s="7" t="s">
        <v>8</v>
      </c>
      <c r="B355" s="44"/>
      <c r="C355" s="43">
        <v>15576</v>
      </c>
      <c r="D355" s="44">
        <f t="shared" si="45"/>
        <v>649</v>
      </c>
      <c r="E355" s="44">
        <f t="shared" si="46"/>
        <v>1462.5352112676055</v>
      </c>
      <c r="F355" s="44">
        <f t="shared" si="47"/>
        <v>60.938967136150232</v>
      </c>
    </row>
    <row r="356" spans="1:6" x14ac:dyDescent="0.45">
      <c r="A356" s="7" t="s">
        <v>9</v>
      </c>
      <c r="B356" s="50"/>
      <c r="C356" s="45">
        <v>0</v>
      </c>
      <c r="D356" s="44">
        <f t="shared" si="45"/>
        <v>0</v>
      </c>
      <c r="E356" s="44">
        <f t="shared" si="46"/>
        <v>0</v>
      </c>
      <c r="F356" s="44">
        <f t="shared" si="47"/>
        <v>0</v>
      </c>
    </row>
    <row r="357" spans="1:6" s="9" customFormat="1" x14ac:dyDescent="0.45">
      <c r="A357" s="8" t="s">
        <v>10</v>
      </c>
      <c r="B357" s="48"/>
      <c r="C357" s="45">
        <v>1100</v>
      </c>
      <c r="D357" s="44">
        <f t="shared" si="45"/>
        <v>45.833333333333336</v>
      </c>
      <c r="E357" s="44">
        <f t="shared" si="46"/>
        <v>103.28638497652582</v>
      </c>
      <c r="F357" s="44">
        <f t="shared" si="47"/>
        <v>4.3035993740219096</v>
      </c>
    </row>
    <row r="358" spans="1:6" s="11" customFormat="1" x14ac:dyDescent="0.45">
      <c r="A358" s="10" t="s">
        <v>11</v>
      </c>
      <c r="B358" s="49"/>
      <c r="C358" s="45">
        <f>SUM(C359:C365)</f>
        <v>140000</v>
      </c>
      <c r="D358" s="44">
        <f t="shared" si="45"/>
        <v>5833.333333333333</v>
      </c>
      <c r="E358" s="44">
        <f t="shared" si="46"/>
        <v>13145.539906103286</v>
      </c>
      <c r="F358" s="44">
        <f t="shared" si="47"/>
        <v>547.73082942097028</v>
      </c>
    </row>
    <row r="359" spans="1:6" x14ac:dyDescent="0.45">
      <c r="A359" s="7" t="s">
        <v>12</v>
      </c>
      <c r="B359" s="52">
        <v>78084</v>
      </c>
      <c r="C359" s="45">
        <v>43000</v>
      </c>
      <c r="D359" s="44">
        <f t="shared" si="45"/>
        <v>1791.6666666666667</v>
      </c>
      <c r="E359" s="44">
        <f t="shared" si="46"/>
        <v>4037.5586854460093</v>
      </c>
      <c r="F359" s="44">
        <f t="shared" si="47"/>
        <v>168.23161189358373</v>
      </c>
    </row>
    <row r="360" spans="1:6" x14ac:dyDescent="0.45">
      <c r="A360" s="7" t="s">
        <v>13</v>
      </c>
      <c r="B360" s="52">
        <v>27449</v>
      </c>
      <c r="C360" s="45">
        <v>10000</v>
      </c>
      <c r="D360" s="44">
        <f t="shared" si="45"/>
        <v>416.66666666666669</v>
      </c>
      <c r="E360" s="44">
        <f t="shared" si="46"/>
        <v>938.96713615023475</v>
      </c>
      <c r="F360" s="44">
        <f t="shared" si="47"/>
        <v>39.123630672926446</v>
      </c>
    </row>
    <row r="361" spans="1:6" x14ac:dyDescent="0.45">
      <c r="A361" s="7" t="s">
        <v>15</v>
      </c>
      <c r="B361" s="52">
        <v>0</v>
      </c>
      <c r="C361" s="45">
        <v>0</v>
      </c>
      <c r="D361" s="44">
        <f t="shared" si="45"/>
        <v>0</v>
      </c>
      <c r="E361" s="44">
        <f t="shared" si="46"/>
        <v>0</v>
      </c>
      <c r="F361" s="44">
        <f t="shared" si="47"/>
        <v>0</v>
      </c>
    </row>
    <row r="362" spans="1:6" x14ac:dyDescent="0.45">
      <c r="A362" s="7" t="s">
        <v>14</v>
      </c>
      <c r="B362" s="52">
        <v>0</v>
      </c>
      <c r="C362" s="45">
        <v>0</v>
      </c>
      <c r="D362" s="44">
        <f t="shared" si="45"/>
        <v>0</v>
      </c>
      <c r="E362" s="44">
        <f t="shared" si="46"/>
        <v>0</v>
      </c>
      <c r="F362" s="44">
        <f t="shared" si="47"/>
        <v>0</v>
      </c>
    </row>
    <row r="363" spans="1:6" x14ac:dyDescent="0.45">
      <c r="A363" s="7" t="s">
        <v>39</v>
      </c>
      <c r="B363" s="52">
        <v>202095.6</v>
      </c>
      <c r="C363" s="45">
        <v>0</v>
      </c>
      <c r="D363" s="44">
        <f t="shared" si="45"/>
        <v>0</v>
      </c>
      <c r="E363" s="44">
        <f t="shared" si="46"/>
        <v>0</v>
      </c>
      <c r="F363" s="44">
        <f t="shared" si="47"/>
        <v>0</v>
      </c>
    </row>
    <row r="364" spans="1:6" x14ac:dyDescent="0.45">
      <c r="A364" s="7" t="s">
        <v>16</v>
      </c>
      <c r="B364" s="52">
        <v>157937</v>
      </c>
      <c r="C364" s="45">
        <v>87000</v>
      </c>
      <c r="D364" s="44">
        <f t="shared" si="45"/>
        <v>3625</v>
      </c>
      <c r="E364" s="44">
        <f t="shared" si="46"/>
        <v>8169.0140845070418</v>
      </c>
      <c r="F364" s="44">
        <f t="shared" si="47"/>
        <v>340.3755868544601</v>
      </c>
    </row>
    <row r="365" spans="1:6" x14ac:dyDescent="0.45">
      <c r="A365" s="7" t="s">
        <v>17</v>
      </c>
      <c r="B365" s="52">
        <v>21623</v>
      </c>
      <c r="C365" s="45">
        <v>0</v>
      </c>
      <c r="D365" s="44"/>
      <c r="E365" s="44"/>
      <c r="F365" s="44"/>
    </row>
    <row r="366" spans="1:6" x14ac:dyDescent="0.45">
      <c r="A366" s="4" t="s">
        <v>28</v>
      </c>
      <c r="B366" s="41"/>
      <c r="C366" s="42">
        <f>SUM(C367:C371)</f>
        <v>2950</v>
      </c>
      <c r="D366" s="41">
        <f t="shared" ref="D366:D377" si="48">C366/24</f>
        <v>122.91666666666667</v>
      </c>
      <c r="E366" s="41">
        <f t="shared" ref="E366:E377" si="49">C366/10.65</f>
        <v>276.99530516431923</v>
      </c>
      <c r="F366" s="41">
        <f t="shared" ref="F366:F377" si="50">E366/24</f>
        <v>11.541471048513301</v>
      </c>
    </row>
    <row r="367" spans="1:6" s="6" customFormat="1" x14ac:dyDescent="0.45">
      <c r="A367" s="5" t="s">
        <v>7</v>
      </c>
      <c r="B367" s="47"/>
      <c r="C367" s="45">
        <v>50</v>
      </c>
      <c r="D367" s="44">
        <f t="shared" si="48"/>
        <v>2.0833333333333335</v>
      </c>
      <c r="E367" s="44">
        <f t="shared" si="49"/>
        <v>4.694835680751174</v>
      </c>
      <c r="F367" s="44">
        <f t="shared" si="50"/>
        <v>0.19561815336463226</v>
      </c>
    </row>
    <row r="368" spans="1:6" x14ac:dyDescent="0.45">
      <c r="A368" s="7" t="s">
        <v>8</v>
      </c>
      <c r="B368" s="44"/>
      <c r="C368" s="45">
        <v>0</v>
      </c>
      <c r="D368" s="44">
        <f t="shared" si="48"/>
        <v>0</v>
      </c>
      <c r="E368" s="44">
        <f t="shared" si="49"/>
        <v>0</v>
      </c>
      <c r="F368" s="44">
        <f t="shared" si="50"/>
        <v>0</v>
      </c>
    </row>
    <row r="369" spans="1:6" x14ac:dyDescent="0.45">
      <c r="A369" s="7" t="s">
        <v>9</v>
      </c>
      <c r="B369" s="44"/>
      <c r="C369" s="45">
        <v>0</v>
      </c>
      <c r="D369" s="44">
        <f t="shared" si="48"/>
        <v>0</v>
      </c>
      <c r="E369" s="44">
        <f t="shared" si="49"/>
        <v>0</v>
      </c>
      <c r="F369" s="44">
        <f t="shared" si="50"/>
        <v>0</v>
      </c>
    </row>
    <row r="370" spans="1:6" s="9" customFormat="1" x14ac:dyDescent="0.45">
      <c r="A370" s="8" t="s">
        <v>10</v>
      </c>
      <c r="B370" s="48"/>
      <c r="C370" s="45">
        <v>0</v>
      </c>
      <c r="D370" s="44">
        <f t="shared" si="48"/>
        <v>0</v>
      </c>
      <c r="E370" s="44">
        <f t="shared" si="49"/>
        <v>0</v>
      </c>
      <c r="F370" s="44">
        <f t="shared" si="50"/>
        <v>0</v>
      </c>
    </row>
    <row r="371" spans="1:6" s="11" customFormat="1" x14ac:dyDescent="0.45">
      <c r="A371" s="10" t="s">
        <v>11</v>
      </c>
      <c r="B371" s="49"/>
      <c r="C371" s="45">
        <f>SUM(C372:C378)</f>
        <v>2900</v>
      </c>
      <c r="D371" s="44">
        <f t="shared" si="48"/>
        <v>120.83333333333333</v>
      </c>
      <c r="E371" s="44">
        <f t="shared" si="49"/>
        <v>272.30046948356807</v>
      </c>
      <c r="F371" s="44">
        <f t="shared" si="50"/>
        <v>11.345852895148669</v>
      </c>
    </row>
    <row r="372" spans="1:6" x14ac:dyDescent="0.45">
      <c r="A372" s="7" t="s">
        <v>12</v>
      </c>
      <c r="B372" s="44"/>
      <c r="C372" s="45">
        <v>250</v>
      </c>
      <c r="D372" s="44">
        <f t="shared" si="48"/>
        <v>10.416666666666666</v>
      </c>
      <c r="E372" s="44">
        <f t="shared" si="49"/>
        <v>23.474178403755868</v>
      </c>
      <c r="F372" s="44">
        <f t="shared" si="50"/>
        <v>0.97809076682316121</v>
      </c>
    </row>
    <row r="373" spans="1:6" x14ac:dyDescent="0.45">
      <c r="A373" s="7" t="s">
        <v>13</v>
      </c>
      <c r="B373" s="44"/>
      <c r="C373" s="45">
        <v>0</v>
      </c>
      <c r="D373" s="44">
        <f t="shared" si="48"/>
        <v>0</v>
      </c>
      <c r="E373" s="44">
        <f t="shared" si="49"/>
        <v>0</v>
      </c>
      <c r="F373" s="44">
        <f t="shared" si="50"/>
        <v>0</v>
      </c>
    </row>
    <row r="374" spans="1:6" x14ac:dyDescent="0.45">
      <c r="A374" s="7" t="s">
        <v>15</v>
      </c>
      <c r="B374" s="44"/>
      <c r="C374" s="45">
        <v>0</v>
      </c>
      <c r="D374" s="44">
        <f t="shared" si="48"/>
        <v>0</v>
      </c>
      <c r="E374" s="44">
        <f t="shared" si="49"/>
        <v>0</v>
      </c>
      <c r="F374" s="44">
        <f t="shared" si="50"/>
        <v>0</v>
      </c>
    </row>
    <row r="375" spans="1:6" x14ac:dyDescent="0.45">
      <c r="A375" s="7" t="s">
        <v>14</v>
      </c>
      <c r="B375" s="44"/>
      <c r="C375" s="45">
        <v>0</v>
      </c>
      <c r="D375" s="44">
        <f t="shared" si="48"/>
        <v>0</v>
      </c>
      <c r="E375" s="44">
        <f t="shared" si="49"/>
        <v>0</v>
      </c>
      <c r="F375" s="44">
        <f t="shared" si="50"/>
        <v>0</v>
      </c>
    </row>
    <row r="376" spans="1:6" x14ac:dyDescent="0.45">
      <c r="A376" s="7" t="s">
        <v>16</v>
      </c>
      <c r="B376" s="44"/>
      <c r="C376" s="45">
        <v>0</v>
      </c>
      <c r="D376" s="44">
        <f t="shared" si="48"/>
        <v>0</v>
      </c>
      <c r="E376" s="44">
        <f t="shared" si="49"/>
        <v>0</v>
      </c>
      <c r="F376" s="44">
        <f t="shared" si="50"/>
        <v>0</v>
      </c>
    </row>
    <row r="377" spans="1:6" x14ac:dyDescent="0.45">
      <c r="A377" s="7" t="s">
        <v>17</v>
      </c>
      <c r="B377" s="44"/>
      <c r="C377" s="45">
        <v>2650</v>
      </c>
      <c r="D377" s="44">
        <f t="shared" si="48"/>
        <v>110.41666666666667</v>
      </c>
      <c r="E377" s="44">
        <f t="shared" si="49"/>
        <v>248.82629107981219</v>
      </c>
      <c r="F377" s="44">
        <f t="shared" si="50"/>
        <v>10.367762128325507</v>
      </c>
    </row>
    <row r="378" spans="1:6" x14ac:dyDescent="0.45">
      <c r="A378" s="7" t="s">
        <v>39</v>
      </c>
      <c r="B378" s="44"/>
      <c r="C378" s="45">
        <v>0</v>
      </c>
      <c r="D378" s="44"/>
      <c r="E378" s="44"/>
      <c r="F378" s="44"/>
    </row>
    <row r="379" spans="1:6" x14ac:dyDescent="0.45">
      <c r="A379" s="4" t="s">
        <v>19</v>
      </c>
      <c r="B379" s="41"/>
      <c r="C379" s="42">
        <f>SUM(C380:C384)</f>
        <v>35450</v>
      </c>
      <c r="D379" s="41">
        <f t="shared" ref="D379:D390" si="51">C379/24</f>
        <v>1477.0833333333333</v>
      </c>
      <c r="E379" s="41">
        <f t="shared" ref="E379:E390" si="52">C379/10.65</f>
        <v>3328.6384976525819</v>
      </c>
      <c r="F379" s="41">
        <f t="shared" ref="F379:F390" si="53">E379/24</f>
        <v>138.69327073552424</v>
      </c>
    </row>
    <row r="380" spans="1:6" s="6" customFormat="1" x14ac:dyDescent="0.45">
      <c r="A380" s="5" t="s">
        <v>7</v>
      </c>
      <c r="B380" s="47"/>
      <c r="C380" s="45">
        <v>6500</v>
      </c>
      <c r="D380" s="44">
        <f t="shared" si="51"/>
        <v>270.83333333333331</v>
      </c>
      <c r="E380" s="44">
        <f t="shared" si="52"/>
        <v>610.32863849765261</v>
      </c>
      <c r="F380" s="44">
        <f t="shared" si="53"/>
        <v>25.430359937402191</v>
      </c>
    </row>
    <row r="381" spans="1:6" x14ac:dyDescent="0.45">
      <c r="A381" s="7" t="s">
        <v>8</v>
      </c>
      <c r="B381" s="44"/>
      <c r="C381" s="45">
        <v>0</v>
      </c>
      <c r="D381" s="44">
        <f t="shared" si="51"/>
        <v>0</v>
      </c>
      <c r="E381" s="44">
        <f t="shared" si="52"/>
        <v>0</v>
      </c>
      <c r="F381" s="44">
        <f t="shared" si="53"/>
        <v>0</v>
      </c>
    </row>
    <row r="382" spans="1:6" x14ac:dyDescent="0.45">
      <c r="A382" s="7" t="s">
        <v>9</v>
      </c>
      <c r="B382" s="44"/>
      <c r="C382" s="45">
        <v>0</v>
      </c>
      <c r="D382" s="44">
        <f t="shared" si="51"/>
        <v>0</v>
      </c>
      <c r="E382" s="44">
        <f t="shared" si="52"/>
        <v>0</v>
      </c>
      <c r="F382" s="44">
        <f t="shared" si="53"/>
        <v>0</v>
      </c>
    </row>
    <row r="383" spans="1:6" s="9" customFormat="1" x14ac:dyDescent="0.45">
      <c r="A383" s="8" t="s">
        <v>10</v>
      </c>
      <c r="B383" s="48"/>
      <c r="C383" s="45">
        <v>5750</v>
      </c>
      <c r="D383" s="44">
        <f t="shared" si="51"/>
        <v>239.58333333333334</v>
      </c>
      <c r="E383" s="44">
        <f t="shared" si="52"/>
        <v>539.90610328638491</v>
      </c>
      <c r="F383" s="44">
        <f t="shared" si="53"/>
        <v>22.496087636932703</v>
      </c>
    </row>
    <row r="384" spans="1:6" s="11" customFormat="1" x14ac:dyDescent="0.45">
      <c r="A384" s="10" t="s">
        <v>11</v>
      </c>
      <c r="B384" s="49"/>
      <c r="C384" s="45">
        <f>SUM(C385:C391)</f>
        <v>23200</v>
      </c>
      <c r="D384" s="44">
        <f t="shared" si="51"/>
        <v>966.66666666666663</v>
      </c>
      <c r="E384" s="44">
        <f t="shared" si="52"/>
        <v>2178.4037558685445</v>
      </c>
      <c r="F384" s="44">
        <f t="shared" si="53"/>
        <v>90.76682316118935</v>
      </c>
    </row>
    <row r="385" spans="1:6" x14ac:dyDescent="0.45">
      <c r="A385" s="7" t="s">
        <v>12</v>
      </c>
      <c r="B385" s="44"/>
      <c r="C385" s="45">
        <v>0</v>
      </c>
      <c r="D385" s="44">
        <f t="shared" si="51"/>
        <v>0</v>
      </c>
      <c r="E385" s="44">
        <f t="shared" si="52"/>
        <v>0</v>
      </c>
      <c r="F385" s="44">
        <f t="shared" si="53"/>
        <v>0</v>
      </c>
    </row>
    <row r="386" spans="1:6" x14ac:dyDescent="0.45">
      <c r="A386" s="7" t="s">
        <v>13</v>
      </c>
      <c r="B386" s="44"/>
      <c r="C386" s="45">
        <v>0</v>
      </c>
      <c r="D386" s="44">
        <f t="shared" si="51"/>
        <v>0</v>
      </c>
      <c r="E386" s="44">
        <f t="shared" si="52"/>
        <v>0</v>
      </c>
      <c r="F386" s="44">
        <f t="shared" si="53"/>
        <v>0</v>
      </c>
    </row>
    <row r="387" spans="1:6" x14ac:dyDescent="0.45">
      <c r="A387" s="7" t="s">
        <v>15</v>
      </c>
      <c r="B387" s="44"/>
      <c r="C387" s="45">
        <v>0</v>
      </c>
      <c r="D387" s="44">
        <f t="shared" si="51"/>
        <v>0</v>
      </c>
      <c r="E387" s="44">
        <f t="shared" si="52"/>
        <v>0</v>
      </c>
      <c r="F387" s="44">
        <f t="shared" si="53"/>
        <v>0</v>
      </c>
    </row>
    <row r="388" spans="1:6" x14ac:dyDescent="0.45">
      <c r="A388" s="7" t="s">
        <v>14</v>
      </c>
      <c r="B388" s="44"/>
      <c r="C388" s="45">
        <v>0</v>
      </c>
      <c r="D388" s="44">
        <f t="shared" si="51"/>
        <v>0</v>
      </c>
      <c r="E388" s="44">
        <f t="shared" si="52"/>
        <v>0</v>
      </c>
      <c r="F388" s="44">
        <f t="shared" si="53"/>
        <v>0</v>
      </c>
    </row>
    <row r="389" spans="1:6" x14ac:dyDescent="0.45">
      <c r="A389" s="7" t="s">
        <v>16</v>
      </c>
      <c r="B389" s="44"/>
      <c r="C389" s="45">
        <v>0</v>
      </c>
      <c r="D389" s="44">
        <f t="shared" si="51"/>
        <v>0</v>
      </c>
      <c r="E389" s="44">
        <f t="shared" si="52"/>
        <v>0</v>
      </c>
      <c r="F389" s="44">
        <f t="shared" si="53"/>
        <v>0</v>
      </c>
    </row>
    <row r="390" spans="1:6" x14ac:dyDescent="0.45">
      <c r="A390" s="7" t="s">
        <v>17</v>
      </c>
      <c r="B390" s="44"/>
      <c r="C390" s="45">
        <f>40200-17000</f>
        <v>23200</v>
      </c>
      <c r="D390" s="44">
        <f t="shared" si="51"/>
        <v>966.66666666666663</v>
      </c>
      <c r="E390" s="44">
        <f t="shared" si="52"/>
        <v>2178.4037558685445</v>
      </c>
      <c r="F390" s="44">
        <f t="shared" si="53"/>
        <v>90.76682316118935</v>
      </c>
    </row>
    <row r="391" spans="1:6" x14ac:dyDescent="0.45">
      <c r="A391" s="7" t="s">
        <v>39</v>
      </c>
      <c r="B391" s="44"/>
      <c r="C391" s="45">
        <v>0</v>
      </c>
      <c r="D391" s="44"/>
      <c r="E391" s="44"/>
      <c r="F391" s="44"/>
    </row>
    <row r="392" spans="1:6" x14ac:dyDescent="0.45">
      <c r="A392" s="4" t="s">
        <v>43</v>
      </c>
      <c r="B392" s="41"/>
      <c r="C392" s="42">
        <f>C393+C395+C394</f>
        <v>17372.113423000003</v>
      </c>
      <c r="D392" s="41">
        <f t="shared" ref="D392:D408" si="54">C392/24</f>
        <v>723.83805929166681</v>
      </c>
      <c r="E392" s="41">
        <f t="shared" ref="E392:E408" si="55">C392/10.65</f>
        <v>1631.1843589671364</v>
      </c>
      <c r="F392" s="41">
        <f t="shared" ref="F392:F408" si="56">E392/24</f>
        <v>67.966014956964017</v>
      </c>
    </row>
    <row r="393" spans="1:6" x14ac:dyDescent="0.45">
      <c r="A393" s="5" t="s">
        <v>7</v>
      </c>
      <c r="B393" s="44"/>
      <c r="C393" s="45"/>
      <c r="D393" s="44">
        <f t="shared" si="54"/>
        <v>0</v>
      </c>
      <c r="E393" s="44">
        <f t="shared" si="55"/>
        <v>0</v>
      </c>
      <c r="F393" s="44">
        <f t="shared" si="56"/>
        <v>0</v>
      </c>
    </row>
    <row r="394" spans="1:6" x14ac:dyDescent="0.45">
      <c r="A394" s="51" t="s">
        <v>10</v>
      </c>
      <c r="B394" s="44"/>
      <c r="C394" s="45"/>
      <c r="D394" s="44">
        <f t="shared" si="54"/>
        <v>0</v>
      </c>
      <c r="E394" s="44">
        <f t="shared" si="55"/>
        <v>0</v>
      </c>
      <c r="F394" s="44">
        <f t="shared" si="56"/>
        <v>0</v>
      </c>
    </row>
    <row r="395" spans="1:6" x14ac:dyDescent="0.45">
      <c r="A395" s="10" t="s">
        <v>11</v>
      </c>
      <c r="B395" s="44"/>
      <c r="C395" s="45">
        <f>SUM(C396:C400)</f>
        <v>17372.113423000003</v>
      </c>
      <c r="D395" s="44">
        <f t="shared" si="54"/>
        <v>723.83805929166681</v>
      </c>
      <c r="E395" s="44">
        <f t="shared" si="55"/>
        <v>1631.1843589671364</v>
      </c>
      <c r="F395" s="44">
        <f t="shared" si="56"/>
        <v>67.966014956964017</v>
      </c>
    </row>
    <row r="396" spans="1:6" x14ac:dyDescent="0.45">
      <c r="A396" s="7" t="s">
        <v>12</v>
      </c>
      <c r="B396" s="44"/>
      <c r="C396" s="45"/>
      <c r="D396" s="44">
        <f t="shared" si="54"/>
        <v>0</v>
      </c>
      <c r="E396" s="44">
        <f t="shared" si="55"/>
        <v>0</v>
      </c>
      <c r="F396" s="44">
        <f t="shared" si="56"/>
        <v>0</v>
      </c>
    </row>
    <row r="397" spans="1:6" x14ac:dyDescent="0.45">
      <c r="A397" s="7" t="s">
        <v>13</v>
      </c>
      <c r="B397" s="44"/>
      <c r="C397" s="45">
        <v>143.98511999999999</v>
      </c>
      <c r="D397" s="44">
        <f t="shared" si="54"/>
        <v>5.9993799999999995</v>
      </c>
      <c r="E397" s="44">
        <f t="shared" si="55"/>
        <v>13.519729577464787</v>
      </c>
      <c r="F397" s="44">
        <f t="shared" si="56"/>
        <v>0.56332206572769949</v>
      </c>
    </row>
    <row r="398" spans="1:6" x14ac:dyDescent="0.45">
      <c r="A398" s="7" t="s">
        <v>16</v>
      </c>
      <c r="B398" s="44"/>
      <c r="C398" s="45"/>
      <c r="D398" s="44">
        <f t="shared" si="54"/>
        <v>0</v>
      </c>
      <c r="E398" s="44">
        <f t="shared" si="55"/>
        <v>0</v>
      </c>
      <c r="F398" s="44">
        <f t="shared" si="56"/>
        <v>0</v>
      </c>
    </row>
    <row r="399" spans="1:6" x14ac:dyDescent="0.45">
      <c r="A399" s="7" t="s">
        <v>17</v>
      </c>
      <c r="B399" s="44"/>
      <c r="C399" s="45">
        <v>17228.128303000001</v>
      </c>
      <c r="D399" s="44">
        <f t="shared" si="54"/>
        <v>717.83867929166672</v>
      </c>
      <c r="E399" s="44">
        <f t="shared" si="55"/>
        <v>1617.6646293896715</v>
      </c>
      <c r="F399" s="44">
        <f t="shared" si="56"/>
        <v>67.402692891236313</v>
      </c>
    </row>
    <row r="400" spans="1:6" x14ac:dyDescent="0.45">
      <c r="A400" s="7" t="s">
        <v>39</v>
      </c>
      <c r="B400" s="44"/>
      <c r="C400" s="45"/>
      <c r="D400" s="44">
        <f t="shared" si="54"/>
        <v>0</v>
      </c>
      <c r="E400" s="44">
        <f t="shared" si="55"/>
        <v>0</v>
      </c>
      <c r="F400" s="44">
        <f t="shared" si="56"/>
        <v>0</v>
      </c>
    </row>
    <row r="401" spans="1:6" x14ac:dyDescent="0.45">
      <c r="A401" s="4" t="s">
        <v>44</v>
      </c>
      <c r="B401" s="41"/>
      <c r="C401" s="42">
        <f>C402+C403</f>
        <v>543.86436700000002</v>
      </c>
      <c r="D401" s="41">
        <f t="shared" si="54"/>
        <v>22.661015291666669</v>
      </c>
      <c r="E401" s="41">
        <f t="shared" si="55"/>
        <v>51.067076713615023</v>
      </c>
      <c r="F401" s="41">
        <f t="shared" si="56"/>
        <v>2.1277948630672925</v>
      </c>
    </row>
    <row r="402" spans="1:6" x14ac:dyDescent="0.45">
      <c r="A402" s="5" t="s">
        <v>7</v>
      </c>
      <c r="B402" s="44"/>
      <c r="C402" s="45"/>
      <c r="D402" s="44">
        <f t="shared" si="54"/>
        <v>0</v>
      </c>
      <c r="E402" s="44">
        <f t="shared" si="55"/>
        <v>0</v>
      </c>
      <c r="F402" s="44">
        <f t="shared" si="56"/>
        <v>0</v>
      </c>
    </row>
    <row r="403" spans="1:6" x14ac:dyDescent="0.45">
      <c r="A403" s="10" t="s">
        <v>11</v>
      </c>
      <c r="B403" s="44"/>
      <c r="C403" s="45">
        <f>SUM(C404:C408)</f>
        <v>543.86436700000002</v>
      </c>
      <c r="D403" s="44">
        <f t="shared" si="54"/>
        <v>22.661015291666669</v>
      </c>
      <c r="E403" s="44">
        <f t="shared" si="55"/>
        <v>51.067076713615023</v>
      </c>
      <c r="F403" s="44">
        <f t="shared" si="56"/>
        <v>2.1277948630672925</v>
      </c>
    </row>
    <row r="404" spans="1:6" x14ac:dyDescent="0.45">
      <c r="A404" s="7" t="s">
        <v>12</v>
      </c>
      <c r="B404" s="44"/>
      <c r="C404" s="45"/>
      <c r="D404" s="44">
        <f t="shared" si="54"/>
        <v>0</v>
      </c>
      <c r="E404" s="44">
        <f t="shared" si="55"/>
        <v>0</v>
      </c>
      <c r="F404" s="44">
        <f t="shared" si="56"/>
        <v>0</v>
      </c>
    </row>
    <row r="405" spans="1:6" x14ac:dyDescent="0.45">
      <c r="A405" s="7" t="s">
        <v>13</v>
      </c>
      <c r="B405" s="44"/>
      <c r="C405" s="45">
        <v>4.324592</v>
      </c>
      <c r="D405" s="44">
        <f t="shared" si="54"/>
        <v>0.18019133333333334</v>
      </c>
      <c r="E405" s="44">
        <f t="shared" si="55"/>
        <v>0.40606497652582157</v>
      </c>
      <c r="F405" s="44">
        <f t="shared" si="56"/>
        <v>1.6919374021909232E-2</v>
      </c>
    </row>
    <row r="406" spans="1:6" x14ac:dyDescent="0.45">
      <c r="A406" s="7" t="s">
        <v>16</v>
      </c>
      <c r="B406" s="44"/>
      <c r="C406" s="45"/>
      <c r="D406" s="44">
        <f t="shared" si="54"/>
        <v>0</v>
      </c>
      <c r="E406" s="44">
        <f t="shared" si="55"/>
        <v>0</v>
      </c>
      <c r="F406" s="44">
        <f t="shared" si="56"/>
        <v>0</v>
      </c>
    </row>
    <row r="407" spans="1:6" x14ac:dyDescent="0.45">
      <c r="A407" s="7" t="s">
        <v>17</v>
      </c>
      <c r="B407" s="44"/>
      <c r="C407" s="45">
        <v>539.53977499999996</v>
      </c>
      <c r="D407" s="44">
        <f t="shared" si="54"/>
        <v>22.480823958333332</v>
      </c>
      <c r="E407" s="44">
        <f t="shared" si="55"/>
        <v>50.661011737089197</v>
      </c>
      <c r="F407" s="44">
        <f t="shared" si="56"/>
        <v>2.1108754890453834</v>
      </c>
    </row>
    <row r="408" spans="1:6" x14ac:dyDescent="0.45">
      <c r="A408" s="7" t="s">
        <v>39</v>
      </c>
      <c r="B408" s="44"/>
      <c r="C408" s="45"/>
      <c r="D408" s="44">
        <f t="shared" si="54"/>
        <v>0</v>
      </c>
      <c r="E408" s="44">
        <f t="shared" si="55"/>
        <v>0</v>
      </c>
      <c r="F408" s="44">
        <f t="shared" si="56"/>
        <v>0</v>
      </c>
    </row>
    <row r="409" spans="1:6" x14ac:dyDescent="0.45">
      <c r="A409" s="2" t="s">
        <v>29</v>
      </c>
      <c r="B409" s="22"/>
      <c r="C409" s="23"/>
      <c r="D409" s="22"/>
      <c r="E409" s="22"/>
      <c r="F409" s="22"/>
    </row>
    <row r="410" spans="1:6" ht="38.4" x14ac:dyDescent="0.45">
      <c r="A410" s="3" t="s">
        <v>5</v>
      </c>
      <c r="B410" s="38"/>
      <c r="C410" s="39">
        <f>C411+C424+C437+C450+C459</f>
        <v>422637.738365</v>
      </c>
      <c r="D410" s="38">
        <f t="shared" ref="D410:D422" si="57">C410/24</f>
        <v>17609.905765208332</v>
      </c>
      <c r="E410" s="38">
        <f>C410/10.65</f>
        <v>39684.29468215962</v>
      </c>
      <c r="F410" s="38">
        <f>E410/24</f>
        <v>1653.5122784233174</v>
      </c>
    </row>
    <row r="411" spans="1:6" x14ac:dyDescent="0.45">
      <c r="A411" s="4" t="s">
        <v>6</v>
      </c>
      <c r="B411" s="41"/>
      <c r="C411" s="42">
        <f>SUM(C412:C416)</f>
        <v>359676</v>
      </c>
      <c r="D411" s="41">
        <f t="shared" si="57"/>
        <v>14986.5</v>
      </c>
      <c r="E411" s="41">
        <f t="shared" ref="E411:E422" si="58">C411/10.65</f>
        <v>33772.394366197179</v>
      </c>
      <c r="F411" s="41">
        <f t="shared" ref="F411:F422" si="59">E411/24</f>
        <v>1407.1830985915492</v>
      </c>
    </row>
    <row r="412" spans="1:6" s="6" customFormat="1" x14ac:dyDescent="0.45">
      <c r="A412" s="5" t="s">
        <v>7</v>
      </c>
      <c r="B412" s="47"/>
      <c r="C412" s="45">
        <v>203000</v>
      </c>
      <c r="D412" s="44">
        <f t="shared" si="57"/>
        <v>8458.3333333333339</v>
      </c>
      <c r="E412" s="44">
        <f t="shared" si="58"/>
        <v>19061.032863849763</v>
      </c>
      <c r="F412" s="44">
        <f t="shared" si="59"/>
        <v>794.20970266040683</v>
      </c>
    </row>
    <row r="413" spans="1:6" x14ac:dyDescent="0.45">
      <c r="A413" s="7" t="s">
        <v>8</v>
      </c>
      <c r="B413" s="44"/>
      <c r="C413" s="43">
        <v>15576</v>
      </c>
      <c r="D413" s="44">
        <f t="shared" si="57"/>
        <v>649</v>
      </c>
      <c r="E413" s="44">
        <f t="shared" si="58"/>
        <v>1462.5352112676055</v>
      </c>
      <c r="F413" s="44">
        <f t="shared" si="59"/>
        <v>60.938967136150232</v>
      </c>
    </row>
    <row r="414" spans="1:6" x14ac:dyDescent="0.45">
      <c r="A414" s="7" t="s">
        <v>9</v>
      </c>
      <c r="B414" s="50"/>
      <c r="C414" s="45">
        <v>0</v>
      </c>
      <c r="D414" s="44">
        <f t="shared" si="57"/>
        <v>0</v>
      </c>
      <c r="E414" s="44">
        <f t="shared" si="58"/>
        <v>0</v>
      </c>
      <c r="F414" s="44">
        <f t="shared" si="59"/>
        <v>0</v>
      </c>
    </row>
    <row r="415" spans="1:6" s="9" customFormat="1" x14ac:dyDescent="0.45">
      <c r="A415" s="8" t="s">
        <v>10</v>
      </c>
      <c r="B415" s="48"/>
      <c r="C415" s="45">
        <v>1100</v>
      </c>
      <c r="D415" s="44">
        <f t="shared" si="57"/>
        <v>45.833333333333336</v>
      </c>
      <c r="E415" s="44">
        <f t="shared" si="58"/>
        <v>103.28638497652582</v>
      </c>
      <c r="F415" s="44">
        <f t="shared" si="59"/>
        <v>4.3035993740219096</v>
      </c>
    </row>
    <row r="416" spans="1:6" s="11" customFormat="1" x14ac:dyDescent="0.45">
      <c r="A416" s="10" t="s">
        <v>11</v>
      </c>
      <c r="B416" s="53"/>
      <c r="C416" s="45">
        <f>SUM(C417:C423)</f>
        <v>140000</v>
      </c>
      <c r="D416" s="44">
        <f t="shared" si="57"/>
        <v>5833.333333333333</v>
      </c>
      <c r="E416" s="44">
        <f t="shared" si="58"/>
        <v>13145.539906103286</v>
      </c>
      <c r="F416" s="44">
        <f t="shared" si="59"/>
        <v>547.73082942097028</v>
      </c>
    </row>
    <row r="417" spans="1:6" x14ac:dyDescent="0.45">
      <c r="A417" s="7" t="s">
        <v>12</v>
      </c>
      <c r="B417" s="52">
        <v>78084</v>
      </c>
      <c r="C417" s="45">
        <v>43000</v>
      </c>
      <c r="D417" s="44">
        <f t="shared" si="57"/>
        <v>1791.6666666666667</v>
      </c>
      <c r="E417" s="44">
        <f t="shared" si="58"/>
        <v>4037.5586854460093</v>
      </c>
      <c r="F417" s="44">
        <f t="shared" si="59"/>
        <v>168.23161189358373</v>
      </c>
    </row>
    <row r="418" spans="1:6" x14ac:dyDescent="0.45">
      <c r="A418" s="7" t="s">
        <v>13</v>
      </c>
      <c r="B418" s="52">
        <v>27449</v>
      </c>
      <c r="C418" s="45">
        <v>10000</v>
      </c>
      <c r="D418" s="44">
        <f t="shared" si="57"/>
        <v>416.66666666666669</v>
      </c>
      <c r="E418" s="44">
        <f t="shared" si="58"/>
        <v>938.96713615023475</v>
      </c>
      <c r="F418" s="44">
        <f t="shared" si="59"/>
        <v>39.123630672926446</v>
      </c>
    </row>
    <row r="419" spans="1:6" x14ac:dyDescent="0.45">
      <c r="A419" s="7" t="s">
        <v>15</v>
      </c>
      <c r="B419" s="52">
        <v>0</v>
      </c>
      <c r="C419" s="45">
        <v>0</v>
      </c>
      <c r="D419" s="44">
        <f t="shared" si="57"/>
        <v>0</v>
      </c>
      <c r="E419" s="44">
        <f t="shared" si="58"/>
        <v>0</v>
      </c>
      <c r="F419" s="44">
        <f t="shared" si="59"/>
        <v>0</v>
      </c>
    </row>
    <row r="420" spans="1:6" x14ac:dyDescent="0.45">
      <c r="A420" s="7" t="s">
        <v>14</v>
      </c>
      <c r="B420" s="52">
        <v>0</v>
      </c>
      <c r="C420" s="45">
        <v>0</v>
      </c>
      <c r="D420" s="44">
        <f t="shared" si="57"/>
        <v>0</v>
      </c>
      <c r="E420" s="44">
        <f t="shared" si="58"/>
        <v>0</v>
      </c>
      <c r="F420" s="44">
        <f t="shared" si="59"/>
        <v>0</v>
      </c>
    </row>
    <row r="421" spans="1:6" x14ac:dyDescent="0.45">
      <c r="A421" s="7" t="s">
        <v>16</v>
      </c>
      <c r="B421" s="52">
        <v>202095.6</v>
      </c>
      <c r="C421" s="45">
        <v>0</v>
      </c>
      <c r="D421" s="44">
        <f t="shared" si="57"/>
        <v>0</v>
      </c>
      <c r="E421" s="44">
        <f t="shared" si="58"/>
        <v>0</v>
      </c>
      <c r="F421" s="44">
        <f t="shared" si="59"/>
        <v>0</v>
      </c>
    </row>
    <row r="422" spans="1:6" x14ac:dyDescent="0.45">
      <c r="A422" s="7" t="s">
        <v>17</v>
      </c>
      <c r="B422" s="52">
        <v>157937</v>
      </c>
      <c r="C422" s="45">
        <v>87000</v>
      </c>
      <c r="D422" s="44">
        <f t="shared" si="57"/>
        <v>3625</v>
      </c>
      <c r="E422" s="44">
        <f t="shared" si="58"/>
        <v>8169.0140845070418</v>
      </c>
      <c r="F422" s="44">
        <f t="shared" si="59"/>
        <v>340.3755868544601</v>
      </c>
    </row>
    <row r="423" spans="1:6" x14ac:dyDescent="0.45">
      <c r="A423" s="7" t="s">
        <v>39</v>
      </c>
      <c r="B423" s="52">
        <v>21623</v>
      </c>
      <c r="C423" s="45">
        <v>0</v>
      </c>
      <c r="D423" s="44"/>
      <c r="E423" s="44"/>
      <c r="F423" s="44"/>
    </row>
    <row r="424" spans="1:6" x14ac:dyDescent="0.45">
      <c r="A424" s="4" t="s">
        <v>28</v>
      </c>
      <c r="B424" s="41"/>
      <c r="C424" s="42">
        <f>SUM(C425:C429)</f>
        <v>2950</v>
      </c>
      <c r="D424" s="41">
        <f t="shared" ref="D424:D435" si="60">C424/24</f>
        <v>122.91666666666667</v>
      </c>
      <c r="E424" s="41">
        <f t="shared" ref="E424:E435" si="61">C424/10.65</f>
        <v>276.99530516431923</v>
      </c>
      <c r="F424" s="41">
        <f t="shared" ref="F424:F435" si="62">E424/24</f>
        <v>11.541471048513301</v>
      </c>
    </row>
    <row r="425" spans="1:6" s="6" customFormat="1" x14ac:dyDescent="0.45">
      <c r="A425" s="5" t="s">
        <v>7</v>
      </c>
      <c r="B425" s="47"/>
      <c r="C425" s="45">
        <v>50</v>
      </c>
      <c r="D425" s="44">
        <f t="shared" si="60"/>
        <v>2.0833333333333335</v>
      </c>
      <c r="E425" s="44">
        <f t="shared" si="61"/>
        <v>4.694835680751174</v>
      </c>
      <c r="F425" s="44">
        <f t="shared" si="62"/>
        <v>0.19561815336463226</v>
      </c>
    </row>
    <row r="426" spans="1:6" x14ac:dyDescent="0.45">
      <c r="A426" s="7" t="s">
        <v>8</v>
      </c>
      <c r="B426" s="44"/>
      <c r="C426" s="45">
        <v>0</v>
      </c>
      <c r="D426" s="44">
        <f t="shared" si="60"/>
        <v>0</v>
      </c>
      <c r="E426" s="44">
        <f t="shared" si="61"/>
        <v>0</v>
      </c>
      <c r="F426" s="44">
        <f t="shared" si="62"/>
        <v>0</v>
      </c>
    </row>
    <row r="427" spans="1:6" x14ac:dyDescent="0.45">
      <c r="A427" s="7" t="s">
        <v>9</v>
      </c>
      <c r="B427" s="44"/>
      <c r="C427" s="45">
        <v>0</v>
      </c>
      <c r="D427" s="44">
        <f t="shared" si="60"/>
        <v>0</v>
      </c>
      <c r="E427" s="44">
        <f t="shared" si="61"/>
        <v>0</v>
      </c>
      <c r="F427" s="44">
        <f t="shared" si="62"/>
        <v>0</v>
      </c>
    </row>
    <row r="428" spans="1:6" s="9" customFormat="1" x14ac:dyDescent="0.45">
      <c r="A428" s="8" t="s">
        <v>10</v>
      </c>
      <c r="B428" s="48"/>
      <c r="C428" s="45">
        <v>0</v>
      </c>
      <c r="D428" s="44">
        <f t="shared" si="60"/>
        <v>0</v>
      </c>
      <c r="E428" s="44">
        <f t="shared" si="61"/>
        <v>0</v>
      </c>
      <c r="F428" s="44">
        <f t="shared" si="62"/>
        <v>0</v>
      </c>
    </row>
    <row r="429" spans="1:6" s="11" customFormat="1" x14ac:dyDescent="0.45">
      <c r="A429" s="10" t="s">
        <v>11</v>
      </c>
      <c r="B429" s="49"/>
      <c r="C429" s="45">
        <f>SUM(C430:C436)</f>
        <v>2900</v>
      </c>
      <c r="D429" s="44">
        <f t="shared" si="60"/>
        <v>120.83333333333333</v>
      </c>
      <c r="E429" s="44">
        <f t="shared" si="61"/>
        <v>272.30046948356807</v>
      </c>
      <c r="F429" s="44">
        <f t="shared" si="62"/>
        <v>11.345852895148669</v>
      </c>
    </row>
    <row r="430" spans="1:6" x14ac:dyDescent="0.45">
      <c r="A430" s="7" t="s">
        <v>12</v>
      </c>
      <c r="B430" s="44"/>
      <c r="C430" s="45">
        <v>250</v>
      </c>
      <c r="D430" s="44">
        <f t="shared" si="60"/>
        <v>10.416666666666666</v>
      </c>
      <c r="E430" s="44">
        <f t="shared" si="61"/>
        <v>23.474178403755868</v>
      </c>
      <c r="F430" s="44">
        <f t="shared" si="62"/>
        <v>0.97809076682316121</v>
      </c>
    </row>
    <row r="431" spans="1:6" x14ac:dyDescent="0.45">
      <c r="A431" s="7" t="s">
        <v>13</v>
      </c>
      <c r="B431" s="44"/>
      <c r="C431" s="45">
        <v>0</v>
      </c>
      <c r="D431" s="44">
        <f t="shared" si="60"/>
        <v>0</v>
      </c>
      <c r="E431" s="44">
        <f t="shared" si="61"/>
        <v>0</v>
      </c>
      <c r="F431" s="44">
        <f t="shared" si="62"/>
        <v>0</v>
      </c>
    </row>
    <row r="432" spans="1:6" x14ac:dyDescent="0.45">
      <c r="A432" s="7" t="s">
        <v>15</v>
      </c>
      <c r="B432" s="44"/>
      <c r="C432" s="45">
        <v>0</v>
      </c>
      <c r="D432" s="44">
        <f t="shared" si="60"/>
        <v>0</v>
      </c>
      <c r="E432" s="44">
        <f t="shared" si="61"/>
        <v>0</v>
      </c>
      <c r="F432" s="44">
        <f t="shared" si="62"/>
        <v>0</v>
      </c>
    </row>
    <row r="433" spans="1:6" x14ac:dyDescent="0.45">
      <c r="A433" s="7" t="s">
        <v>14</v>
      </c>
      <c r="B433" s="44"/>
      <c r="C433" s="45">
        <v>0</v>
      </c>
      <c r="D433" s="44">
        <f t="shared" si="60"/>
        <v>0</v>
      </c>
      <c r="E433" s="44">
        <f t="shared" si="61"/>
        <v>0</v>
      </c>
      <c r="F433" s="44">
        <f t="shared" si="62"/>
        <v>0</v>
      </c>
    </row>
    <row r="434" spans="1:6" x14ac:dyDescent="0.45">
      <c r="A434" s="7" t="s">
        <v>16</v>
      </c>
      <c r="B434" s="44"/>
      <c r="C434" s="45">
        <v>0</v>
      </c>
      <c r="D434" s="44">
        <f t="shared" si="60"/>
        <v>0</v>
      </c>
      <c r="E434" s="44">
        <f t="shared" si="61"/>
        <v>0</v>
      </c>
      <c r="F434" s="44">
        <f t="shared" si="62"/>
        <v>0</v>
      </c>
    </row>
    <row r="435" spans="1:6" x14ac:dyDescent="0.45">
      <c r="A435" s="7" t="s">
        <v>17</v>
      </c>
      <c r="B435" s="44"/>
      <c r="C435" s="45">
        <v>2650</v>
      </c>
      <c r="D435" s="44">
        <f t="shared" si="60"/>
        <v>110.41666666666667</v>
      </c>
      <c r="E435" s="44">
        <f t="shared" si="61"/>
        <v>248.82629107981219</v>
      </c>
      <c r="F435" s="44">
        <f t="shared" si="62"/>
        <v>10.367762128325507</v>
      </c>
    </row>
    <row r="436" spans="1:6" x14ac:dyDescent="0.45">
      <c r="A436" s="7" t="s">
        <v>39</v>
      </c>
      <c r="B436" s="44"/>
      <c r="C436" s="45">
        <v>0</v>
      </c>
      <c r="D436" s="44"/>
      <c r="E436" s="44"/>
      <c r="F436" s="44"/>
    </row>
    <row r="437" spans="1:6" x14ac:dyDescent="0.45">
      <c r="A437" s="4" t="s">
        <v>19</v>
      </c>
      <c r="B437" s="41"/>
      <c r="C437" s="42">
        <f>SUM(C438:C442)</f>
        <v>47350</v>
      </c>
      <c r="D437" s="41">
        <f t="shared" ref="D437:D448" si="63">C437/24</f>
        <v>1972.9166666666667</v>
      </c>
      <c r="E437" s="41">
        <f t="shared" ref="E437:E448" si="64">C437/10.65</f>
        <v>4446.0093896713615</v>
      </c>
      <c r="F437" s="41">
        <f t="shared" ref="F437:F448" si="65">E437/24</f>
        <v>185.25039123630674</v>
      </c>
    </row>
    <row r="438" spans="1:6" s="6" customFormat="1" x14ac:dyDescent="0.45">
      <c r="A438" s="5" t="s">
        <v>7</v>
      </c>
      <c r="B438" s="47"/>
      <c r="C438" s="45">
        <v>1250</v>
      </c>
      <c r="D438" s="44">
        <f t="shared" si="63"/>
        <v>52.083333333333336</v>
      </c>
      <c r="E438" s="44">
        <f t="shared" si="64"/>
        <v>117.37089201877934</v>
      </c>
      <c r="F438" s="44">
        <f t="shared" si="65"/>
        <v>4.8904538341158057</v>
      </c>
    </row>
    <row r="439" spans="1:6" x14ac:dyDescent="0.45">
      <c r="A439" s="7" t="s">
        <v>8</v>
      </c>
      <c r="B439" s="44"/>
      <c r="C439" s="45">
        <v>0</v>
      </c>
      <c r="D439" s="44">
        <f t="shared" si="63"/>
        <v>0</v>
      </c>
      <c r="E439" s="44">
        <f t="shared" si="64"/>
        <v>0</v>
      </c>
      <c r="F439" s="44">
        <f t="shared" si="65"/>
        <v>0</v>
      </c>
    </row>
    <row r="440" spans="1:6" x14ac:dyDescent="0.45">
      <c r="A440" s="7" t="s">
        <v>9</v>
      </c>
      <c r="B440" s="44"/>
      <c r="C440" s="45">
        <v>0</v>
      </c>
      <c r="D440" s="44">
        <f t="shared" si="63"/>
        <v>0</v>
      </c>
      <c r="E440" s="44">
        <f t="shared" si="64"/>
        <v>0</v>
      </c>
      <c r="F440" s="44">
        <f t="shared" si="65"/>
        <v>0</v>
      </c>
    </row>
    <row r="441" spans="1:6" s="9" customFormat="1" x14ac:dyDescent="0.45">
      <c r="A441" s="8" t="s">
        <v>10</v>
      </c>
      <c r="B441" s="48"/>
      <c r="C441" s="45">
        <v>0</v>
      </c>
      <c r="D441" s="44">
        <f t="shared" si="63"/>
        <v>0</v>
      </c>
      <c r="E441" s="44">
        <f t="shared" si="64"/>
        <v>0</v>
      </c>
      <c r="F441" s="44">
        <f t="shared" si="65"/>
        <v>0</v>
      </c>
    </row>
    <row r="442" spans="1:6" s="11" customFormat="1" x14ac:dyDescent="0.45">
      <c r="A442" s="10" t="s">
        <v>11</v>
      </c>
      <c r="B442" s="49"/>
      <c r="C442" s="45">
        <f>SUM(C443:C449)</f>
        <v>46100</v>
      </c>
      <c r="D442" s="44">
        <f t="shared" si="63"/>
        <v>1920.8333333333333</v>
      </c>
      <c r="E442" s="44">
        <f t="shared" si="64"/>
        <v>4328.6384976525824</v>
      </c>
      <c r="F442" s="44">
        <f t="shared" si="65"/>
        <v>180.35993740219092</v>
      </c>
    </row>
    <row r="443" spans="1:6" x14ac:dyDescent="0.45">
      <c r="A443" s="7" t="s">
        <v>12</v>
      </c>
      <c r="B443" s="44"/>
      <c r="C443" s="45">
        <v>0</v>
      </c>
      <c r="D443" s="44">
        <f t="shared" si="63"/>
        <v>0</v>
      </c>
      <c r="E443" s="44">
        <f t="shared" si="64"/>
        <v>0</v>
      </c>
      <c r="F443" s="44">
        <f t="shared" si="65"/>
        <v>0</v>
      </c>
    </row>
    <row r="444" spans="1:6" x14ac:dyDescent="0.45">
      <c r="A444" s="7" t="s">
        <v>13</v>
      </c>
      <c r="B444" s="44"/>
      <c r="C444" s="45">
        <v>0</v>
      </c>
      <c r="D444" s="44">
        <f t="shared" si="63"/>
        <v>0</v>
      </c>
      <c r="E444" s="44">
        <f t="shared" si="64"/>
        <v>0</v>
      </c>
      <c r="F444" s="44">
        <f t="shared" si="65"/>
        <v>0</v>
      </c>
    </row>
    <row r="445" spans="1:6" x14ac:dyDescent="0.45">
      <c r="A445" s="7" t="s">
        <v>15</v>
      </c>
      <c r="B445" s="44"/>
      <c r="C445" s="45">
        <v>0</v>
      </c>
      <c r="D445" s="44">
        <f t="shared" si="63"/>
        <v>0</v>
      </c>
      <c r="E445" s="44">
        <f t="shared" si="64"/>
        <v>0</v>
      </c>
      <c r="F445" s="44">
        <f t="shared" si="65"/>
        <v>0</v>
      </c>
    </row>
    <row r="446" spans="1:6" x14ac:dyDescent="0.45">
      <c r="A446" s="7" t="s">
        <v>14</v>
      </c>
      <c r="B446" s="44"/>
      <c r="C446" s="45">
        <v>0</v>
      </c>
      <c r="D446" s="44">
        <f t="shared" si="63"/>
        <v>0</v>
      </c>
      <c r="E446" s="44">
        <f t="shared" si="64"/>
        <v>0</v>
      </c>
      <c r="F446" s="44">
        <f t="shared" si="65"/>
        <v>0</v>
      </c>
    </row>
    <row r="447" spans="1:6" x14ac:dyDescent="0.45">
      <c r="A447" s="7" t="s">
        <v>16</v>
      </c>
      <c r="B447" s="44"/>
      <c r="C447" s="45">
        <v>0</v>
      </c>
      <c r="D447" s="44">
        <f t="shared" si="63"/>
        <v>0</v>
      </c>
      <c r="E447" s="44">
        <f t="shared" si="64"/>
        <v>0</v>
      </c>
      <c r="F447" s="44">
        <f t="shared" si="65"/>
        <v>0</v>
      </c>
    </row>
    <row r="448" spans="1:6" x14ac:dyDescent="0.45">
      <c r="A448" s="7" t="s">
        <v>17</v>
      </c>
      <c r="B448" s="44"/>
      <c r="C448" s="45">
        <f>58100-12000</f>
        <v>46100</v>
      </c>
      <c r="D448" s="44">
        <f t="shared" si="63"/>
        <v>1920.8333333333333</v>
      </c>
      <c r="E448" s="44">
        <f t="shared" si="64"/>
        <v>4328.6384976525824</v>
      </c>
      <c r="F448" s="44">
        <f t="shared" si="65"/>
        <v>180.35993740219092</v>
      </c>
    </row>
    <row r="449" spans="1:6" x14ac:dyDescent="0.45">
      <c r="A449" s="7" t="s">
        <v>39</v>
      </c>
      <c r="B449" s="44"/>
      <c r="C449" s="45">
        <v>0</v>
      </c>
      <c r="D449" s="44"/>
      <c r="E449" s="44"/>
      <c r="F449" s="44"/>
    </row>
    <row r="450" spans="1:6" x14ac:dyDescent="0.45">
      <c r="A450" s="4" t="s">
        <v>43</v>
      </c>
      <c r="B450" s="41"/>
      <c r="C450" s="42">
        <f>C451+C453+C452</f>
        <v>12129.464120000001</v>
      </c>
      <c r="D450" s="41">
        <f t="shared" ref="D450:D466" si="66">C450/24</f>
        <v>505.39433833333334</v>
      </c>
      <c r="E450" s="41">
        <f t="shared" ref="E450:E466" si="67">C450/10.65</f>
        <v>1138.9168187793427</v>
      </c>
      <c r="F450" s="41">
        <f t="shared" ref="F450:F466" si="68">E450/24</f>
        <v>47.454867449139279</v>
      </c>
    </row>
    <row r="451" spans="1:6" x14ac:dyDescent="0.45">
      <c r="A451" s="5" t="s">
        <v>7</v>
      </c>
      <c r="B451" s="44"/>
      <c r="C451" s="45"/>
      <c r="D451" s="44">
        <f t="shared" si="66"/>
        <v>0</v>
      </c>
      <c r="E451" s="44">
        <f t="shared" si="67"/>
        <v>0</v>
      </c>
      <c r="F451" s="44">
        <f t="shared" si="68"/>
        <v>0</v>
      </c>
    </row>
    <row r="452" spans="1:6" x14ac:dyDescent="0.45">
      <c r="A452" s="51" t="s">
        <v>10</v>
      </c>
      <c r="B452" s="44"/>
      <c r="C452" s="45"/>
      <c r="D452" s="44">
        <f t="shared" si="66"/>
        <v>0</v>
      </c>
      <c r="E452" s="44">
        <f t="shared" si="67"/>
        <v>0</v>
      </c>
      <c r="F452" s="44">
        <f t="shared" si="68"/>
        <v>0</v>
      </c>
    </row>
    <row r="453" spans="1:6" x14ac:dyDescent="0.45">
      <c r="A453" s="10" t="s">
        <v>11</v>
      </c>
      <c r="B453" s="44"/>
      <c r="C453" s="45">
        <f>SUM(C454:C458)</f>
        <v>12129.464120000001</v>
      </c>
      <c r="D453" s="44">
        <f t="shared" si="66"/>
        <v>505.39433833333334</v>
      </c>
      <c r="E453" s="44">
        <f t="shared" si="67"/>
        <v>1138.9168187793427</v>
      </c>
      <c r="F453" s="44">
        <f t="shared" si="68"/>
        <v>47.454867449139279</v>
      </c>
    </row>
    <row r="454" spans="1:6" x14ac:dyDescent="0.45">
      <c r="A454" s="7" t="s">
        <v>12</v>
      </c>
      <c r="B454" s="44"/>
      <c r="C454" s="45"/>
      <c r="D454" s="44">
        <f t="shared" si="66"/>
        <v>0</v>
      </c>
      <c r="E454" s="44">
        <f t="shared" si="67"/>
        <v>0</v>
      </c>
      <c r="F454" s="44">
        <f t="shared" si="68"/>
        <v>0</v>
      </c>
    </row>
    <row r="455" spans="1:6" x14ac:dyDescent="0.45">
      <c r="A455" s="7" t="s">
        <v>13</v>
      </c>
      <c r="B455" s="44"/>
      <c r="C455" s="45">
        <v>32.292105999999997</v>
      </c>
      <c r="D455" s="44">
        <f t="shared" si="66"/>
        <v>1.3455044166666665</v>
      </c>
      <c r="E455" s="44">
        <f t="shared" si="67"/>
        <v>3.032122629107981</v>
      </c>
      <c r="F455" s="44">
        <f t="shared" si="68"/>
        <v>0.12633844287949922</v>
      </c>
    </row>
    <row r="456" spans="1:6" x14ac:dyDescent="0.45">
      <c r="A456" s="7" t="s">
        <v>16</v>
      </c>
      <c r="B456" s="44"/>
      <c r="C456" s="45"/>
      <c r="D456" s="44">
        <f t="shared" si="66"/>
        <v>0</v>
      </c>
      <c r="E456" s="44">
        <f t="shared" si="67"/>
        <v>0</v>
      </c>
      <c r="F456" s="44">
        <f t="shared" si="68"/>
        <v>0</v>
      </c>
    </row>
    <row r="457" spans="1:6" x14ac:dyDescent="0.45">
      <c r="A457" s="7" t="s">
        <v>17</v>
      </c>
      <c r="B457" s="44"/>
      <c r="C457" s="45">
        <v>12097.172014</v>
      </c>
      <c r="D457" s="44">
        <f t="shared" si="66"/>
        <v>504.04883391666664</v>
      </c>
      <c r="E457" s="44">
        <f t="shared" si="67"/>
        <v>1135.8846961502347</v>
      </c>
      <c r="F457" s="44">
        <f t="shared" si="68"/>
        <v>47.328529006259778</v>
      </c>
    </row>
    <row r="458" spans="1:6" x14ac:dyDescent="0.45">
      <c r="A458" s="7" t="s">
        <v>39</v>
      </c>
      <c r="B458" s="44"/>
      <c r="C458" s="45"/>
      <c r="D458" s="44">
        <f t="shared" si="66"/>
        <v>0</v>
      </c>
      <c r="E458" s="44">
        <f t="shared" si="67"/>
        <v>0</v>
      </c>
      <c r="F458" s="44">
        <f t="shared" si="68"/>
        <v>0</v>
      </c>
    </row>
    <row r="459" spans="1:6" x14ac:dyDescent="0.45">
      <c r="A459" s="4" t="s">
        <v>44</v>
      </c>
      <c r="B459" s="41"/>
      <c r="C459" s="42">
        <f>C460+C461</f>
        <v>532.27424499999995</v>
      </c>
      <c r="D459" s="41">
        <f t="shared" si="66"/>
        <v>22.178093541666666</v>
      </c>
      <c r="E459" s="41">
        <f t="shared" si="67"/>
        <v>49.978802347417833</v>
      </c>
      <c r="F459" s="41">
        <f t="shared" si="68"/>
        <v>2.0824500978090765</v>
      </c>
    </row>
    <row r="460" spans="1:6" x14ac:dyDescent="0.45">
      <c r="A460" s="5" t="s">
        <v>7</v>
      </c>
      <c r="B460" s="44"/>
      <c r="C460" s="45"/>
      <c r="D460" s="44">
        <f t="shared" si="66"/>
        <v>0</v>
      </c>
      <c r="E460" s="44">
        <f t="shared" si="67"/>
        <v>0</v>
      </c>
      <c r="F460" s="44">
        <f t="shared" si="68"/>
        <v>0</v>
      </c>
    </row>
    <row r="461" spans="1:6" x14ac:dyDescent="0.45">
      <c r="A461" s="10" t="s">
        <v>11</v>
      </c>
      <c r="B461" s="44"/>
      <c r="C461" s="45">
        <f>SUM(C462:C466)</f>
        <v>532.27424499999995</v>
      </c>
      <c r="D461" s="44">
        <f t="shared" si="66"/>
        <v>22.178093541666666</v>
      </c>
      <c r="E461" s="44">
        <f t="shared" si="67"/>
        <v>49.978802347417833</v>
      </c>
      <c r="F461" s="44">
        <f t="shared" si="68"/>
        <v>2.0824500978090765</v>
      </c>
    </row>
    <row r="462" spans="1:6" x14ac:dyDescent="0.45">
      <c r="A462" s="7" t="s">
        <v>12</v>
      </c>
      <c r="B462" s="44"/>
      <c r="C462" s="45"/>
      <c r="D462" s="44">
        <f t="shared" si="66"/>
        <v>0</v>
      </c>
      <c r="E462" s="44">
        <f t="shared" si="67"/>
        <v>0</v>
      </c>
      <c r="F462" s="44">
        <f t="shared" si="68"/>
        <v>0</v>
      </c>
    </row>
    <row r="463" spans="1:6" x14ac:dyDescent="0.45">
      <c r="A463" s="7" t="s">
        <v>13</v>
      </c>
      <c r="B463" s="44"/>
      <c r="C463" s="45"/>
      <c r="D463" s="44">
        <f t="shared" si="66"/>
        <v>0</v>
      </c>
      <c r="E463" s="44">
        <f t="shared" si="67"/>
        <v>0</v>
      </c>
      <c r="F463" s="44">
        <f t="shared" si="68"/>
        <v>0</v>
      </c>
    </row>
    <row r="464" spans="1:6" x14ac:dyDescent="0.45">
      <c r="A464" s="7" t="s">
        <v>16</v>
      </c>
      <c r="B464" s="44"/>
      <c r="C464" s="45"/>
      <c r="D464" s="44">
        <f t="shared" si="66"/>
        <v>0</v>
      </c>
      <c r="E464" s="44">
        <f t="shared" si="67"/>
        <v>0</v>
      </c>
      <c r="F464" s="44">
        <f t="shared" si="68"/>
        <v>0</v>
      </c>
    </row>
    <row r="465" spans="1:6" x14ac:dyDescent="0.45">
      <c r="A465" s="7" t="s">
        <v>17</v>
      </c>
      <c r="B465" s="44"/>
      <c r="C465" s="45">
        <v>532.27424499999995</v>
      </c>
      <c r="D465" s="44">
        <f t="shared" si="66"/>
        <v>22.178093541666666</v>
      </c>
      <c r="E465" s="44">
        <f t="shared" si="67"/>
        <v>49.978802347417833</v>
      </c>
      <c r="F465" s="44">
        <f t="shared" si="68"/>
        <v>2.0824500978090765</v>
      </c>
    </row>
    <row r="466" spans="1:6" x14ac:dyDescent="0.45">
      <c r="A466" s="7" t="s">
        <v>39</v>
      </c>
      <c r="B466" s="44"/>
      <c r="C466" s="45"/>
      <c r="D466" s="44">
        <f t="shared" si="66"/>
        <v>0</v>
      </c>
      <c r="E466" s="44">
        <f t="shared" si="67"/>
        <v>0</v>
      </c>
      <c r="F466" s="44">
        <f t="shared" si="68"/>
        <v>0</v>
      </c>
    </row>
    <row r="467" spans="1:6" x14ac:dyDescent="0.45">
      <c r="A467" s="2" t="s">
        <v>30</v>
      </c>
      <c r="B467" s="22"/>
      <c r="C467" s="23"/>
      <c r="D467" s="22"/>
      <c r="E467" s="22"/>
      <c r="F467" s="22"/>
    </row>
    <row r="468" spans="1:6" ht="38.4" x14ac:dyDescent="0.45">
      <c r="A468" s="3" t="s">
        <v>5</v>
      </c>
      <c r="B468" s="38"/>
      <c r="C468" s="39">
        <f>C469+C482+C495+C508+C517</f>
        <v>422800.82713999995</v>
      </c>
      <c r="D468" s="38">
        <f t="shared" ref="D468:D480" si="69">C468/24</f>
        <v>17616.701130833331</v>
      </c>
      <c r="E468" s="38">
        <f>C468/10.65</f>
        <v>39699.608182159616</v>
      </c>
      <c r="F468" s="38">
        <f>E468/24</f>
        <v>1654.1503409233173</v>
      </c>
    </row>
    <row r="469" spans="1:6" x14ac:dyDescent="0.45">
      <c r="A469" s="4" t="s">
        <v>6</v>
      </c>
      <c r="B469" s="41"/>
      <c r="C469" s="42">
        <f>SUM(C470:C474)</f>
        <v>359676</v>
      </c>
      <c r="D469" s="41">
        <f t="shared" si="69"/>
        <v>14986.5</v>
      </c>
      <c r="E469" s="41">
        <f t="shared" ref="E469:E480" si="70">C469/10.65</f>
        <v>33772.394366197179</v>
      </c>
      <c r="F469" s="41">
        <f t="shared" ref="F469:F480" si="71">E469/24</f>
        <v>1407.1830985915492</v>
      </c>
    </row>
    <row r="470" spans="1:6" s="6" customFormat="1" x14ac:dyDescent="0.45">
      <c r="A470" s="5" t="s">
        <v>7</v>
      </c>
      <c r="B470" s="47"/>
      <c r="C470" s="45">
        <v>203000</v>
      </c>
      <c r="D470" s="44">
        <f t="shared" si="69"/>
        <v>8458.3333333333339</v>
      </c>
      <c r="E470" s="44">
        <f t="shared" si="70"/>
        <v>19061.032863849763</v>
      </c>
      <c r="F470" s="44">
        <f t="shared" si="71"/>
        <v>794.20970266040683</v>
      </c>
    </row>
    <row r="471" spans="1:6" x14ac:dyDescent="0.45">
      <c r="A471" s="7" t="s">
        <v>8</v>
      </c>
      <c r="B471" s="44"/>
      <c r="C471" s="43">
        <v>15576</v>
      </c>
      <c r="D471" s="44">
        <f t="shared" si="69"/>
        <v>649</v>
      </c>
      <c r="E471" s="44">
        <f t="shared" si="70"/>
        <v>1462.5352112676055</v>
      </c>
      <c r="F471" s="44">
        <f t="shared" si="71"/>
        <v>60.938967136150232</v>
      </c>
    </row>
    <row r="472" spans="1:6" x14ac:dyDescent="0.45">
      <c r="A472" s="7" t="s">
        <v>9</v>
      </c>
      <c r="B472" s="50"/>
      <c r="C472" s="45">
        <v>0</v>
      </c>
      <c r="D472" s="44">
        <f t="shared" si="69"/>
        <v>0</v>
      </c>
      <c r="E472" s="44">
        <f t="shared" si="70"/>
        <v>0</v>
      </c>
      <c r="F472" s="44">
        <f t="shared" si="71"/>
        <v>0</v>
      </c>
    </row>
    <row r="473" spans="1:6" s="9" customFormat="1" x14ac:dyDescent="0.45">
      <c r="A473" s="8" t="s">
        <v>10</v>
      </c>
      <c r="B473" s="48"/>
      <c r="C473" s="45">
        <v>1100</v>
      </c>
      <c r="D473" s="44">
        <f t="shared" si="69"/>
        <v>45.833333333333336</v>
      </c>
      <c r="E473" s="44">
        <f t="shared" si="70"/>
        <v>103.28638497652582</v>
      </c>
      <c r="F473" s="44">
        <f t="shared" si="71"/>
        <v>4.3035993740219096</v>
      </c>
    </row>
    <row r="474" spans="1:6" s="11" customFormat="1" x14ac:dyDescent="0.45">
      <c r="A474" s="10" t="s">
        <v>11</v>
      </c>
      <c r="B474" s="49"/>
      <c r="C474" s="45">
        <f>SUM(C475:C481)</f>
        <v>140000</v>
      </c>
      <c r="D474" s="44">
        <f t="shared" si="69"/>
        <v>5833.333333333333</v>
      </c>
      <c r="E474" s="44">
        <f t="shared" si="70"/>
        <v>13145.539906103286</v>
      </c>
      <c r="F474" s="44">
        <f t="shared" si="71"/>
        <v>547.73082942097028</v>
      </c>
    </row>
    <row r="475" spans="1:6" x14ac:dyDescent="0.45">
      <c r="A475" s="7" t="s">
        <v>12</v>
      </c>
      <c r="B475" s="52">
        <v>78084</v>
      </c>
      <c r="C475" s="45">
        <v>43000</v>
      </c>
      <c r="D475" s="44">
        <f t="shared" si="69"/>
        <v>1791.6666666666667</v>
      </c>
      <c r="E475" s="44">
        <f t="shared" si="70"/>
        <v>4037.5586854460093</v>
      </c>
      <c r="F475" s="44">
        <f t="shared" si="71"/>
        <v>168.23161189358373</v>
      </c>
    </row>
    <row r="476" spans="1:6" x14ac:dyDescent="0.45">
      <c r="A476" s="7" t="s">
        <v>13</v>
      </c>
      <c r="B476" s="52">
        <v>27449</v>
      </c>
      <c r="C476" s="45">
        <v>10000</v>
      </c>
      <c r="D476" s="44">
        <f t="shared" si="69"/>
        <v>416.66666666666669</v>
      </c>
      <c r="E476" s="44">
        <f t="shared" si="70"/>
        <v>938.96713615023475</v>
      </c>
      <c r="F476" s="44">
        <f t="shared" si="71"/>
        <v>39.123630672926446</v>
      </c>
    </row>
    <row r="477" spans="1:6" x14ac:dyDescent="0.45">
      <c r="A477" s="7" t="s">
        <v>15</v>
      </c>
      <c r="B477" s="52">
        <v>0</v>
      </c>
      <c r="C477" s="45">
        <v>0</v>
      </c>
      <c r="D477" s="44">
        <f t="shared" si="69"/>
        <v>0</v>
      </c>
      <c r="E477" s="44">
        <f t="shared" si="70"/>
        <v>0</v>
      </c>
      <c r="F477" s="44">
        <f t="shared" si="71"/>
        <v>0</v>
      </c>
    </row>
    <row r="478" spans="1:6" x14ac:dyDescent="0.45">
      <c r="A478" s="7" t="s">
        <v>14</v>
      </c>
      <c r="B478" s="52">
        <v>0</v>
      </c>
      <c r="C478" s="45">
        <v>0</v>
      </c>
      <c r="D478" s="44">
        <f t="shared" si="69"/>
        <v>0</v>
      </c>
      <c r="E478" s="44">
        <f t="shared" si="70"/>
        <v>0</v>
      </c>
      <c r="F478" s="44">
        <f t="shared" si="71"/>
        <v>0</v>
      </c>
    </row>
    <row r="479" spans="1:6" x14ac:dyDescent="0.45">
      <c r="A479" s="7" t="s">
        <v>16</v>
      </c>
      <c r="B479" s="52">
        <v>202095.6</v>
      </c>
      <c r="C479" s="45">
        <v>0</v>
      </c>
      <c r="D479" s="44">
        <f t="shared" si="69"/>
        <v>0</v>
      </c>
      <c r="E479" s="44">
        <f t="shared" si="70"/>
        <v>0</v>
      </c>
      <c r="F479" s="44">
        <f t="shared" si="71"/>
        <v>0</v>
      </c>
    </row>
    <row r="480" spans="1:6" x14ac:dyDescent="0.45">
      <c r="A480" s="7" t="s">
        <v>17</v>
      </c>
      <c r="B480" s="52">
        <v>157937</v>
      </c>
      <c r="C480" s="45">
        <v>87000</v>
      </c>
      <c r="D480" s="44">
        <f t="shared" si="69"/>
        <v>3625</v>
      </c>
      <c r="E480" s="44">
        <f t="shared" si="70"/>
        <v>8169.0140845070418</v>
      </c>
      <c r="F480" s="44">
        <f t="shared" si="71"/>
        <v>340.3755868544601</v>
      </c>
    </row>
    <row r="481" spans="1:6" x14ac:dyDescent="0.45">
      <c r="A481" s="7" t="s">
        <v>39</v>
      </c>
      <c r="B481" s="52">
        <v>21623</v>
      </c>
      <c r="C481" s="45">
        <v>0</v>
      </c>
      <c r="D481" s="44"/>
      <c r="E481" s="44"/>
      <c r="F481" s="44"/>
    </row>
    <row r="482" spans="1:6" x14ac:dyDescent="0.45">
      <c r="A482" s="4" t="s">
        <v>28</v>
      </c>
      <c r="B482" s="41"/>
      <c r="C482" s="42">
        <f>SUM(C483:C487)</f>
        <v>2950</v>
      </c>
      <c r="D482" s="41">
        <f t="shared" ref="D482:D493" si="72">C482/24</f>
        <v>122.91666666666667</v>
      </c>
      <c r="E482" s="41">
        <f t="shared" ref="E482:E493" si="73">C482/10.65</f>
        <v>276.99530516431923</v>
      </c>
      <c r="F482" s="41">
        <f t="shared" ref="F482:F493" si="74">E482/24</f>
        <v>11.541471048513301</v>
      </c>
    </row>
    <row r="483" spans="1:6" s="6" customFormat="1" x14ac:dyDescent="0.45">
      <c r="A483" s="5" t="s">
        <v>7</v>
      </c>
      <c r="B483" s="47"/>
      <c r="C483" s="45">
        <v>50</v>
      </c>
      <c r="D483" s="44">
        <f t="shared" si="72"/>
        <v>2.0833333333333335</v>
      </c>
      <c r="E483" s="44">
        <f t="shared" si="73"/>
        <v>4.694835680751174</v>
      </c>
      <c r="F483" s="44">
        <f t="shared" si="74"/>
        <v>0.19561815336463226</v>
      </c>
    </row>
    <row r="484" spans="1:6" x14ac:dyDescent="0.45">
      <c r="A484" s="7" t="s">
        <v>8</v>
      </c>
      <c r="B484" s="44"/>
      <c r="C484" s="45">
        <v>0</v>
      </c>
      <c r="D484" s="44">
        <f t="shared" si="72"/>
        <v>0</v>
      </c>
      <c r="E484" s="44">
        <f t="shared" si="73"/>
        <v>0</v>
      </c>
      <c r="F484" s="44">
        <f t="shared" si="74"/>
        <v>0</v>
      </c>
    </row>
    <row r="485" spans="1:6" x14ac:dyDescent="0.45">
      <c r="A485" s="7" t="s">
        <v>9</v>
      </c>
      <c r="B485" s="44"/>
      <c r="C485" s="45">
        <v>0</v>
      </c>
      <c r="D485" s="44">
        <f t="shared" si="72"/>
        <v>0</v>
      </c>
      <c r="E485" s="44">
        <f t="shared" si="73"/>
        <v>0</v>
      </c>
      <c r="F485" s="44">
        <f t="shared" si="74"/>
        <v>0</v>
      </c>
    </row>
    <row r="486" spans="1:6" s="9" customFormat="1" x14ac:dyDescent="0.45">
      <c r="A486" s="8" t="s">
        <v>10</v>
      </c>
      <c r="B486" s="48"/>
      <c r="C486" s="45">
        <v>0</v>
      </c>
      <c r="D486" s="44">
        <f t="shared" si="72"/>
        <v>0</v>
      </c>
      <c r="E486" s="44">
        <f t="shared" si="73"/>
        <v>0</v>
      </c>
      <c r="F486" s="44">
        <f t="shared" si="74"/>
        <v>0</v>
      </c>
    </row>
    <row r="487" spans="1:6" s="11" customFormat="1" x14ac:dyDescent="0.45">
      <c r="A487" s="10" t="s">
        <v>11</v>
      </c>
      <c r="B487" s="49"/>
      <c r="C487" s="45">
        <f>SUM(C488:C494)</f>
        <v>2900</v>
      </c>
      <c r="D487" s="44">
        <f t="shared" si="72"/>
        <v>120.83333333333333</v>
      </c>
      <c r="E487" s="44">
        <f t="shared" si="73"/>
        <v>272.30046948356807</v>
      </c>
      <c r="F487" s="44">
        <f t="shared" si="74"/>
        <v>11.345852895148669</v>
      </c>
    </row>
    <row r="488" spans="1:6" x14ac:dyDescent="0.45">
      <c r="A488" s="7" t="s">
        <v>12</v>
      </c>
      <c r="B488" s="44"/>
      <c r="C488" s="45">
        <v>250</v>
      </c>
      <c r="D488" s="44">
        <f t="shared" si="72"/>
        <v>10.416666666666666</v>
      </c>
      <c r="E488" s="44">
        <f t="shared" si="73"/>
        <v>23.474178403755868</v>
      </c>
      <c r="F488" s="44">
        <f t="shared" si="74"/>
        <v>0.97809076682316121</v>
      </c>
    </row>
    <row r="489" spans="1:6" x14ac:dyDescent="0.45">
      <c r="A489" s="7" t="s">
        <v>13</v>
      </c>
      <c r="B489" s="44"/>
      <c r="C489" s="45">
        <v>0</v>
      </c>
      <c r="D489" s="44">
        <f t="shared" si="72"/>
        <v>0</v>
      </c>
      <c r="E489" s="44">
        <f t="shared" si="73"/>
        <v>0</v>
      </c>
      <c r="F489" s="44">
        <f t="shared" si="74"/>
        <v>0</v>
      </c>
    </row>
    <row r="490" spans="1:6" x14ac:dyDescent="0.45">
      <c r="A490" s="7" t="s">
        <v>15</v>
      </c>
      <c r="B490" s="44"/>
      <c r="C490" s="45">
        <v>0</v>
      </c>
      <c r="D490" s="44">
        <f t="shared" si="72"/>
        <v>0</v>
      </c>
      <c r="E490" s="44">
        <f t="shared" si="73"/>
        <v>0</v>
      </c>
      <c r="F490" s="44">
        <f t="shared" si="74"/>
        <v>0</v>
      </c>
    </row>
    <row r="491" spans="1:6" x14ac:dyDescent="0.45">
      <c r="A491" s="7" t="s">
        <v>14</v>
      </c>
      <c r="B491" s="44"/>
      <c r="C491" s="45">
        <v>0</v>
      </c>
      <c r="D491" s="44">
        <f t="shared" si="72"/>
        <v>0</v>
      </c>
      <c r="E491" s="44">
        <f t="shared" si="73"/>
        <v>0</v>
      </c>
      <c r="F491" s="44">
        <f t="shared" si="74"/>
        <v>0</v>
      </c>
    </row>
    <row r="492" spans="1:6" x14ac:dyDescent="0.45">
      <c r="A492" s="7" t="s">
        <v>16</v>
      </c>
      <c r="B492" s="44"/>
      <c r="C492" s="45">
        <v>0</v>
      </c>
      <c r="D492" s="44">
        <f t="shared" si="72"/>
        <v>0</v>
      </c>
      <c r="E492" s="44">
        <f t="shared" si="73"/>
        <v>0</v>
      </c>
      <c r="F492" s="44">
        <f t="shared" si="74"/>
        <v>0</v>
      </c>
    </row>
    <row r="493" spans="1:6" x14ac:dyDescent="0.45">
      <c r="A493" s="7" t="s">
        <v>17</v>
      </c>
      <c r="B493" s="44"/>
      <c r="C493" s="45">
        <v>2650</v>
      </c>
      <c r="D493" s="44">
        <f t="shared" si="72"/>
        <v>110.41666666666667</v>
      </c>
      <c r="E493" s="44">
        <f t="shared" si="73"/>
        <v>248.82629107981219</v>
      </c>
      <c r="F493" s="44">
        <f t="shared" si="74"/>
        <v>10.367762128325507</v>
      </c>
    </row>
    <row r="494" spans="1:6" x14ac:dyDescent="0.45">
      <c r="A494" s="7" t="s">
        <v>39</v>
      </c>
      <c r="B494" s="44"/>
      <c r="C494" s="45">
        <v>0</v>
      </c>
      <c r="D494" s="44"/>
      <c r="E494" s="44"/>
      <c r="F494" s="44"/>
    </row>
    <row r="495" spans="1:6" x14ac:dyDescent="0.45">
      <c r="A495" s="4" t="s">
        <v>19</v>
      </c>
      <c r="B495" s="41"/>
      <c r="C495" s="42">
        <f>SUM(C496:C500)</f>
        <v>33500</v>
      </c>
      <c r="D495" s="41">
        <f t="shared" ref="D495:D506" si="75">C495/24</f>
        <v>1395.8333333333333</v>
      </c>
      <c r="E495" s="41">
        <f t="shared" ref="E495:E506" si="76">C495/10.65</f>
        <v>3145.5399061032863</v>
      </c>
      <c r="F495" s="41">
        <f t="shared" ref="F495:F506" si="77">E495/24</f>
        <v>131.0641627543036</v>
      </c>
    </row>
    <row r="496" spans="1:6" s="6" customFormat="1" x14ac:dyDescent="0.45">
      <c r="A496" s="5" t="s">
        <v>7</v>
      </c>
      <c r="B496" s="47"/>
      <c r="C496" s="45">
        <v>9000</v>
      </c>
      <c r="D496" s="44">
        <f t="shared" si="75"/>
        <v>375</v>
      </c>
      <c r="E496" s="44">
        <f t="shared" si="76"/>
        <v>845.07042253521126</v>
      </c>
      <c r="F496" s="44">
        <f t="shared" si="77"/>
        <v>35.2112676056338</v>
      </c>
    </row>
    <row r="497" spans="1:6" x14ac:dyDescent="0.45">
      <c r="A497" s="7" t="s">
        <v>8</v>
      </c>
      <c r="B497" s="44"/>
      <c r="C497" s="45">
        <v>0</v>
      </c>
      <c r="D497" s="44">
        <f t="shared" si="75"/>
        <v>0</v>
      </c>
      <c r="E497" s="44">
        <f t="shared" si="76"/>
        <v>0</v>
      </c>
      <c r="F497" s="44">
        <f t="shared" si="77"/>
        <v>0</v>
      </c>
    </row>
    <row r="498" spans="1:6" x14ac:dyDescent="0.45">
      <c r="A498" s="7" t="s">
        <v>9</v>
      </c>
      <c r="B498" s="44"/>
      <c r="C498" s="45">
        <v>0</v>
      </c>
      <c r="D498" s="44">
        <f t="shared" si="75"/>
        <v>0</v>
      </c>
      <c r="E498" s="44">
        <f t="shared" si="76"/>
        <v>0</v>
      </c>
      <c r="F498" s="44">
        <f t="shared" si="77"/>
        <v>0</v>
      </c>
    </row>
    <row r="499" spans="1:6" s="9" customFormat="1" x14ac:dyDescent="0.45">
      <c r="A499" s="8" t="s">
        <v>10</v>
      </c>
      <c r="B499" s="48"/>
      <c r="C499" s="45">
        <v>0</v>
      </c>
      <c r="D499" s="44">
        <f t="shared" si="75"/>
        <v>0</v>
      </c>
      <c r="E499" s="44">
        <f t="shared" si="76"/>
        <v>0</v>
      </c>
      <c r="F499" s="44">
        <f t="shared" si="77"/>
        <v>0</v>
      </c>
    </row>
    <row r="500" spans="1:6" s="11" customFormat="1" x14ac:dyDescent="0.45">
      <c r="A500" s="10" t="s">
        <v>11</v>
      </c>
      <c r="B500" s="49"/>
      <c r="C500" s="45">
        <f>SUM(C501:C507)</f>
        <v>24500</v>
      </c>
      <c r="D500" s="44">
        <f t="shared" si="75"/>
        <v>1020.8333333333334</v>
      </c>
      <c r="E500" s="44">
        <f t="shared" si="76"/>
        <v>2300.4694835680752</v>
      </c>
      <c r="F500" s="44">
        <f t="shared" si="77"/>
        <v>95.852895148669802</v>
      </c>
    </row>
    <row r="501" spans="1:6" x14ac:dyDescent="0.45">
      <c r="A501" s="7" t="s">
        <v>12</v>
      </c>
      <c r="B501" s="44"/>
      <c r="C501" s="45">
        <v>2400</v>
      </c>
      <c r="D501" s="44">
        <f t="shared" si="75"/>
        <v>100</v>
      </c>
      <c r="E501" s="44">
        <f t="shared" si="76"/>
        <v>225.35211267605632</v>
      </c>
      <c r="F501" s="44">
        <f t="shared" si="77"/>
        <v>9.3896713615023462</v>
      </c>
    </row>
    <row r="502" spans="1:6" x14ac:dyDescent="0.45">
      <c r="A502" s="7" t="s">
        <v>13</v>
      </c>
      <c r="B502" s="44"/>
      <c r="C502" s="45">
        <v>0</v>
      </c>
      <c r="D502" s="44">
        <f t="shared" si="75"/>
        <v>0</v>
      </c>
      <c r="E502" s="44">
        <f t="shared" si="76"/>
        <v>0</v>
      </c>
      <c r="F502" s="44">
        <f t="shared" si="77"/>
        <v>0</v>
      </c>
    </row>
    <row r="503" spans="1:6" x14ac:dyDescent="0.45">
      <c r="A503" s="7" t="s">
        <v>15</v>
      </c>
      <c r="B503" s="44"/>
      <c r="C503" s="45">
        <v>0</v>
      </c>
      <c r="D503" s="44">
        <f t="shared" si="75"/>
        <v>0</v>
      </c>
      <c r="E503" s="44">
        <f t="shared" si="76"/>
        <v>0</v>
      </c>
      <c r="F503" s="44">
        <f t="shared" si="77"/>
        <v>0</v>
      </c>
    </row>
    <row r="504" spans="1:6" x14ac:dyDescent="0.45">
      <c r="A504" s="7" t="s">
        <v>14</v>
      </c>
      <c r="B504" s="44"/>
      <c r="C504" s="45">
        <v>0</v>
      </c>
      <c r="D504" s="44">
        <f t="shared" si="75"/>
        <v>0</v>
      </c>
      <c r="E504" s="44">
        <f t="shared" si="76"/>
        <v>0</v>
      </c>
      <c r="F504" s="44">
        <f t="shared" si="77"/>
        <v>0</v>
      </c>
    </row>
    <row r="505" spans="1:6" x14ac:dyDescent="0.45">
      <c r="A505" s="7" t="s">
        <v>16</v>
      </c>
      <c r="B505" s="44"/>
      <c r="C505" s="45">
        <v>0</v>
      </c>
      <c r="D505" s="44">
        <f t="shared" si="75"/>
        <v>0</v>
      </c>
      <c r="E505" s="44">
        <f t="shared" si="76"/>
        <v>0</v>
      </c>
      <c r="F505" s="44">
        <f t="shared" si="77"/>
        <v>0</v>
      </c>
    </row>
    <row r="506" spans="1:6" x14ac:dyDescent="0.45">
      <c r="A506" s="7" t="s">
        <v>17</v>
      </c>
      <c r="B506" s="44"/>
      <c r="C506" s="45">
        <f>47100-25000</f>
        <v>22100</v>
      </c>
      <c r="D506" s="44">
        <f t="shared" si="75"/>
        <v>920.83333333333337</v>
      </c>
      <c r="E506" s="44">
        <f t="shared" si="76"/>
        <v>2075.1173708920187</v>
      </c>
      <c r="F506" s="44">
        <f t="shared" si="77"/>
        <v>86.46322378716745</v>
      </c>
    </row>
    <row r="507" spans="1:6" x14ac:dyDescent="0.45">
      <c r="A507" s="7" t="s">
        <v>39</v>
      </c>
      <c r="B507" s="44"/>
      <c r="C507" s="45">
        <v>0</v>
      </c>
      <c r="D507" s="44"/>
      <c r="E507" s="44"/>
      <c r="F507" s="44"/>
    </row>
    <row r="508" spans="1:6" x14ac:dyDescent="0.45">
      <c r="A508" s="4" t="s">
        <v>43</v>
      </c>
      <c r="B508" s="41"/>
      <c r="C508" s="42">
        <f>C509+C511+C510</f>
        <v>25782.885301000002</v>
      </c>
      <c r="D508" s="41">
        <f t="shared" ref="D508:D524" si="78">C508/24</f>
        <v>1074.2868875416668</v>
      </c>
      <c r="E508" s="41">
        <f t="shared" ref="E508:E524" si="79">C508/10.65</f>
        <v>2420.9281972769954</v>
      </c>
      <c r="F508" s="41">
        <f t="shared" ref="F508:F524" si="80">E508/24</f>
        <v>100.87200821987481</v>
      </c>
    </row>
    <row r="509" spans="1:6" x14ac:dyDescent="0.45">
      <c r="A509" s="5" t="s">
        <v>7</v>
      </c>
      <c r="B509" s="44"/>
      <c r="C509" s="45"/>
      <c r="D509" s="44">
        <f t="shared" si="78"/>
        <v>0</v>
      </c>
      <c r="E509" s="44">
        <f t="shared" si="79"/>
        <v>0</v>
      </c>
      <c r="F509" s="44">
        <f t="shared" si="80"/>
        <v>0</v>
      </c>
    </row>
    <row r="510" spans="1:6" x14ac:dyDescent="0.45">
      <c r="A510" s="51" t="s">
        <v>10</v>
      </c>
      <c r="B510" s="44"/>
      <c r="C510" s="45"/>
      <c r="D510" s="44">
        <f t="shared" si="78"/>
        <v>0</v>
      </c>
      <c r="E510" s="44">
        <f t="shared" si="79"/>
        <v>0</v>
      </c>
      <c r="F510" s="44">
        <f t="shared" si="80"/>
        <v>0</v>
      </c>
    </row>
    <row r="511" spans="1:6" x14ac:dyDescent="0.45">
      <c r="A511" s="10" t="s">
        <v>11</v>
      </c>
      <c r="B511" s="44"/>
      <c r="C511" s="45">
        <f>SUM(C512:C516)</f>
        <v>25782.885301000002</v>
      </c>
      <c r="D511" s="44">
        <f t="shared" si="78"/>
        <v>1074.2868875416668</v>
      </c>
      <c r="E511" s="44">
        <f t="shared" si="79"/>
        <v>2420.9281972769954</v>
      </c>
      <c r="F511" s="44">
        <f t="shared" si="80"/>
        <v>100.87200821987481</v>
      </c>
    </row>
    <row r="512" spans="1:6" x14ac:dyDescent="0.45">
      <c r="A512" s="7" t="s">
        <v>12</v>
      </c>
      <c r="B512" s="44"/>
      <c r="C512" s="45"/>
      <c r="D512" s="44">
        <f t="shared" si="78"/>
        <v>0</v>
      </c>
      <c r="E512" s="44">
        <f t="shared" si="79"/>
        <v>0</v>
      </c>
      <c r="F512" s="44">
        <f t="shared" si="80"/>
        <v>0</v>
      </c>
    </row>
    <row r="513" spans="1:6" x14ac:dyDescent="0.45">
      <c r="A513" s="7" t="s">
        <v>13</v>
      </c>
      <c r="B513" s="44"/>
      <c r="C513" s="45">
        <v>80.084423999999999</v>
      </c>
      <c r="D513" s="44">
        <f t="shared" si="78"/>
        <v>3.3368509999999998</v>
      </c>
      <c r="E513" s="44">
        <f t="shared" si="79"/>
        <v>7.5196642253521127</v>
      </c>
      <c r="F513" s="44">
        <f t="shared" si="80"/>
        <v>0.31331934272300471</v>
      </c>
    </row>
    <row r="514" spans="1:6" x14ac:dyDescent="0.45">
      <c r="A514" s="7" t="s">
        <v>16</v>
      </c>
      <c r="B514" s="44"/>
      <c r="C514" s="45"/>
      <c r="D514" s="44">
        <f t="shared" si="78"/>
        <v>0</v>
      </c>
      <c r="E514" s="44">
        <f t="shared" si="79"/>
        <v>0</v>
      </c>
      <c r="F514" s="44">
        <f t="shared" si="80"/>
        <v>0</v>
      </c>
    </row>
    <row r="515" spans="1:6" x14ac:dyDescent="0.45">
      <c r="A515" s="7" t="s">
        <v>17</v>
      </c>
      <c r="B515" s="44"/>
      <c r="C515" s="45">
        <v>25702.800877000001</v>
      </c>
      <c r="D515" s="44">
        <f t="shared" si="78"/>
        <v>1070.9500365416668</v>
      </c>
      <c r="E515" s="44">
        <f t="shared" si="79"/>
        <v>2413.4085330516432</v>
      </c>
      <c r="F515" s="44">
        <f t="shared" si="80"/>
        <v>100.55868887715179</v>
      </c>
    </row>
    <row r="516" spans="1:6" x14ac:dyDescent="0.45">
      <c r="A516" s="7" t="s">
        <v>39</v>
      </c>
      <c r="B516" s="44"/>
      <c r="C516" s="45"/>
      <c r="D516" s="44">
        <f t="shared" si="78"/>
        <v>0</v>
      </c>
      <c r="E516" s="44">
        <f t="shared" si="79"/>
        <v>0</v>
      </c>
      <c r="F516" s="44">
        <f t="shared" si="80"/>
        <v>0</v>
      </c>
    </row>
    <row r="517" spans="1:6" x14ac:dyDescent="0.45">
      <c r="A517" s="4" t="s">
        <v>44</v>
      </c>
      <c r="B517" s="41"/>
      <c r="C517" s="42">
        <f>C518+C519</f>
        <v>891.94183899999996</v>
      </c>
      <c r="D517" s="41">
        <f t="shared" si="78"/>
        <v>37.164243291666665</v>
      </c>
      <c r="E517" s="41">
        <f t="shared" si="79"/>
        <v>83.750407417840364</v>
      </c>
      <c r="F517" s="41">
        <f t="shared" si="80"/>
        <v>3.4896003090766818</v>
      </c>
    </row>
    <row r="518" spans="1:6" x14ac:dyDescent="0.45">
      <c r="A518" s="5" t="s">
        <v>7</v>
      </c>
      <c r="B518" s="44"/>
      <c r="C518" s="45"/>
      <c r="D518" s="44">
        <f t="shared" si="78"/>
        <v>0</v>
      </c>
      <c r="E518" s="44">
        <f t="shared" si="79"/>
        <v>0</v>
      </c>
      <c r="F518" s="44">
        <f t="shared" si="80"/>
        <v>0</v>
      </c>
    </row>
    <row r="519" spans="1:6" x14ac:dyDescent="0.45">
      <c r="A519" s="10" t="s">
        <v>11</v>
      </c>
      <c r="B519" s="44"/>
      <c r="C519" s="45">
        <f>SUM(C520:C524)</f>
        <v>891.94183899999996</v>
      </c>
      <c r="D519" s="44">
        <f t="shared" si="78"/>
        <v>37.164243291666665</v>
      </c>
      <c r="E519" s="44">
        <f t="shared" si="79"/>
        <v>83.750407417840364</v>
      </c>
      <c r="F519" s="44">
        <f t="shared" si="80"/>
        <v>3.4896003090766818</v>
      </c>
    </row>
    <row r="520" spans="1:6" x14ac:dyDescent="0.45">
      <c r="A520" s="7" t="s">
        <v>12</v>
      </c>
      <c r="B520" s="44"/>
      <c r="C520" s="45"/>
      <c r="D520" s="44">
        <f t="shared" si="78"/>
        <v>0</v>
      </c>
      <c r="E520" s="44">
        <f t="shared" si="79"/>
        <v>0</v>
      </c>
      <c r="F520" s="44">
        <f t="shared" si="80"/>
        <v>0</v>
      </c>
    </row>
    <row r="521" spans="1:6" x14ac:dyDescent="0.45">
      <c r="A521" s="7" t="s">
        <v>13</v>
      </c>
      <c r="B521" s="44"/>
      <c r="C521" s="45">
        <v>246.69339400000001</v>
      </c>
      <c r="D521" s="44">
        <f t="shared" si="78"/>
        <v>10.278891416666667</v>
      </c>
      <c r="E521" s="44">
        <f t="shared" si="79"/>
        <v>23.163698967136149</v>
      </c>
      <c r="F521" s="44">
        <f t="shared" si="80"/>
        <v>0.96515412363067288</v>
      </c>
    </row>
    <row r="522" spans="1:6" x14ac:dyDescent="0.45">
      <c r="A522" s="7" t="s">
        <v>16</v>
      </c>
      <c r="B522" s="44"/>
      <c r="C522" s="45"/>
      <c r="D522" s="44">
        <f t="shared" si="78"/>
        <v>0</v>
      </c>
      <c r="E522" s="44">
        <f t="shared" si="79"/>
        <v>0</v>
      </c>
      <c r="F522" s="44">
        <f t="shared" si="80"/>
        <v>0</v>
      </c>
    </row>
    <row r="523" spans="1:6" x14ac:dyDescent="0.45">
      <c r="A523" s="7" t="s">
        <v>17</v>
      </c>
      <c r="B523" s="44"/>
      <c r="C523" s="45">
        <v>645.24844499999995</v>
      </c>
      <c r="D523" s="44">
        <f t="shared" si="78"/>
        <v>26.885351874999998</v>
      </c>
      <c r="E523" s="44">
        <f t="shared" si="79"/>
        <v>60.586708450704215</v>
      </c>
      <c r="F523" s="44">
        <f t="shared" si="80"/>
        <v>2.524446185446009</v>
      </c>
    </row>
    <row r="524" spans="1:6" x14ac:dyDescent="0.45">
      <c r="A524" s="7" t="s">
        <v>39</v>
      </c>
      <c r="B524" s="44"/>
      <c r="C524" s="45"/>
      <c r="D524" s="44">
        <f t="shared" si="78"/>
        <v>0</v>
      </c>
      <c r="E524" s="44">
        <f t="shared" si="79"/>
        <v>0</v>
      </c>
      <c r="F524" s="44">
        <f t="shared" si="80"/>
        <v>0</v>
      </c>
    </row>
    <row r="525" spans="1:6" x14ac:dyDescent="0.45">
      <c r="A525" s="2" t="s">
        <v>31</v>
      </c>
      <c r="B525" s="22"/>
      <c r="C525" s="23"/>
      <c r="D525" s="22"/>
      <c r="E525" s="22"/>
      <c r="F525" s="22"/>
    </row>
    <row r="526" spans="1:6" ht="38.4" x14ac:dyDescent="0.45">
      <c r="A526" s="3" t="s">
        <v>5</v>
      </c>
      <c r="B526" s="38"/>
      <c r="C526" s="39">
        <f>C527+C540+C553+C566+C575</f>
        <v>439654.86575200001</v>
      </c>
      <c r="D526" s="38">
        <f t="shared" ref="D526:D538" si="81">C526/24</f>
        <v>18318.952739666667</v>
      </c>
      <c r="E526" s="38">
        <f>C526/10.65</f>
        <v>41282.147018967138</v>
      </c>
      <c r="F526" s="38">
        <f>E526/24</f>
        <v>1720.0894591236308</v>
      </c>
    </row>
    <row r="527" spans="1:6" x14ac:dyDescent="0.45">
      <c r="A527" s="4" t="s">
        <v>6</v>
      </c>
      <c r="B527" s="41"/>
      <c r="C527" s="42">
        <f>SUM(C528:C532)</f>
        <v>359676</v>
      </c>
      <c r="D527" s="41">
        <f t="shared" si="81"/>
        <v>14986.5</v>
      </c>
      <c r="E527" s="41">
        <f t="shared" ref="E527:E538" si="82">C527/10.65</f>
        <v>33772.394366197179</v>
      </c>
      <c r="F527" s="41">
        <f t="shared" ref="F527:F538" si="83">E527/24</f>
        <v>1407.1830985915492</v>
      </c>
    </row>
    <row r="528" spans="1:6" s="6" customFormat="1" x14ac:dyDescent="0.45">
      <c r="A528" s="5" t="s">
        <v>7</v>
      </c>
      <c r="B528" s="47"/>
      <c r="C528" s="45">
        <v>203000</v>
      </c>
      <c r="D528" s="44">
        <f t="shared" si="81"/>
        <v>8458.3333333333339</v>
      </c>
      <c r="E528" s="44">
        <f t="shared" si="82"/>
        <v>19061.032863849763</v>
      </c>
      <c r="F528" s="44">
        <f t="shared" si="83"/>
        <v>794.20970266040683</v>
      </c>
    </row>
    <row r="529" spans="1:6" x14ac:dyDescent="0.45">
      <c r="A529" s="7" t="s">
        <v>8</v>
      </c>
      <c r="B529" s="44"/>
      <c r="C529" s="43">
        <v>15576</v>
      </c>
      <c r="D529" s="44">
        <f t="shared" si="81"/>
        <v>649</v>
      </c>
      <c r="E529" s="44">
        <f t="shared" si="82"/>
        <v>1462.5352112676055</v>
      </c>
      <c r="F529" s="44">
        <f t="shared" si="83"/>
        <v>60.938967136150232</v>
      </c>
    </row>
    <row r="530" spans="1:6" x14ac:dyDescent="0.45">
      <c r="A530" s="7" t="s">
        <v>9</v>
      </c>
      <c r="B530" s="50"/>
      <c r="C530" s="45">
        <v>0</v>
      </c>
      <c r="D530" s="44">
        <f t="shared" si="81"/>
        <v>0</v>
      </c>
      <c r="E530" s="44">
        <f t="shared" si="82"/>
        <v>0</v>
      </c>
      <c r="F530" s="44">
        <f t="shared" si="83"/>
        <v>0</v>
      </c>
    </row>
    <row r="531" spans="1:6" s="9" customFormat="1" x14ac:dyDescent="0.45">
      <c r="A531" s="8" t="s">
        <v>10</v>
      </c>
      <c r="B531" s="48"/>
      <c r="C531" s="45">
        <v>1100</v>
      </c>
      <c r="D531" s="44">
        <f t="shared" si="81"/>
        <v>45.833333333333336</v>
      </c>
      <c r="E531" s="44">
        <f t="shared" si="82"/>
        <v>103.28638497652582</v>
      </c>
      <c r="F531" s="44">
        <f t="shared" si="83"/>
        <v>4.3035993740219096</v>
      </c>
    </row>
    <row r="532" spans="1:6" s="11" customFormat="1" x14ac:dyDescent="0.45">
      <c r="A532" s="10" t="s">
        <v>11</v>
      </c>
      <c r="B532" s="49"/>
      <c r="C532" s="45">
        <f>SUM(C533:C539)</f>
        <v>140000</v>
      </c>
      <c r="D532" s="44">
        <f t="shared" si="81"/>
        <v>5833.333333333333</v>
      </c>
      <c r="E532" s="44">
        <f t="shared" si="82"/>
        <v>13145.539906103286</v>
      </c>
      <c r="F532" s="44">
        <f t="shared" si="83"/>
        <v>547.73082942097028</v>
      </c>
    </row>
    <row r="533" spans="1:6" x14ac:dyDescent="0.45">
      <c r="A533" s="7" t="s">
        <v>12</v>
      </c>
      <c r="B533" s="52">
        <v>78084</v>
      </c>
      <c r="C533" s="45">
        <v>43000</v>
      </c>
      <c r="D533" s="44">
        <f t="shared" si="81"/>
        <v>1791.6666666666667</v>
      </c>
      <c r="E533" s="44">
        <f t="shared" si="82"/>
        <v>4037.5586854460093</v>
      </c>
      <c r="F533" s="44">
        <f t="shared" si="83"/>
        <v>168.23161189358373</v>
      </c>
    </row>
    <row r="534" spans="1:6" x14ac:dyDescent="0.45">
      <c r="A534" s="7" t="s">
        <v>13</v>
      </c>
      <c r="B534" s="52">
        <v>27449</v>
      </c>
      <c r="C534" s="45">
        <v>10000</v>
      </c>
      <c r="D534" s="44">
        <f t="shared" si="81"/>
        <v>416.66666666666669</v>
      </c>
      <c r="E534" s="44">
        <f t="shared" si="82"/>
        <v>938.96713615023475</v>
      </c>
      <c r="F534" s="44">
        <f t="shared" si="83"/>
        <v>39.123630672926446</v>
      </c>
    </row>
    <row r="535" spans="1:6" x14ac:dyDescent="0.45">
      <c r="A535" s="7" t="s">
        <v>15</v>
      </c>
      <c r="B535" s="52">
        <v>0</v>
      </c>
      <c r="C535" s="45">
        <v>0</v>
      </c>
      <c r="D535" s="44">
        <f t="shared" si="81"/>
        <v>0</v>
      </c>
      <c r="E535" s="44">
        <f t="shared" si="82"/>
        <v>0</v>
      </c>
      <c r="F535" s="44">
        <f t="shared" si="83"/>
        <v>0</v>
      </c>
    </row>
    <row r="536" spans="1:6" x14ac:dyDescent="0.45">
      <c r="A536" s="7" t="s">
        <v>14</v>
      </c>
      <c r="B536" s="52">
        <v>0</v>
      </c>
      <c r="C536" s="45">
        <v>0</v>
      </c>
      <c r="D536" s="44">
        <f t="shared" si="81"/>
        <v>0</v>
      </c>
      <c r="E536" s="44">
        <f t="shared" si="82"/>
        <v>0</v>
      </c>
      <c r="F536" s="44">
        <f t="shared" si="83"/>
        <v>0</v>
      </c>
    </row>
    <row r="537" spans="1:6" x14ac:dyDescent="0.45">
      <c r="A537" s="7" t="s">
        <v>16</v>
      </c>
      <c r="B537" s="52">
        <v>202095.6</v>
      </c>
      <c r="C537" s="45">
        <v>0</v>
      </c>
      <c r="D537" s="44">
        <f t="shared" si="81"/>
        <v>0</v>
      </c>
      <c r="E537" s="44">
        <f t="shared" si="82"/>
        <v>0</v>
      </c>
      <c r="F537" s="44">
        <f t="shared" si="83"/>
        <v>0</v>
      </c>
    </row>
    <row r="538" spans="1:6" x14ac:dyDescent="0.45">
      <c r="A538" s="7" t="s">
        <v>17</v>
      </c>
      <c r="B538" s="52">
        <v>157937</v>
      </c>
      <c r="C538" s="45">
        <v>87000</v>
      </c>
      <c r="D538" s="44">
        <f t="shared" si="81"/>
        <v>3625</v>
      </c>
      <c r="E538" s="44">
        <f t="shared" si="82"/>
        <v>8169.0140845070418</v>
      </c>
      <c r="F538" s="44">
        <f t="shared" si="83"/>
        <v>340.3755868544601</v>
      </c>
    </row>
    <row r="539" spans="1:6" x14ac:dyDescent="0.45">
      <c r="A539" s="7" t="s">
        <v>39</v>
      </c>
      <c r="B539" s="52">
        <v>21623</v>
      </c>
      <c r="C539" s="45">
        <v>0</v>
      </c>
      <c r="D539" s="44"/>
      <c r="E539" s="44"/>
      <c r="F539" s="44"/>
    </row>
    <row r="540" spans="1:6" x14ac:dyDescent="0.45">
      <c r="A540" s="4" t="s">
        <v>32</v>
      </c>
      <c r="B540" s="41"/>
      <c r="C540" s="42">
        <f>SUM(C541:C545)</f>
        <v>11050</v>
      </c>
      <c r="D540" s="41">
        <f t="shared" ref="D540:D551" si="84">C540/24</f>
        <v>460.41666666666669</v>
      </c>
      <c r="E540" s="41">
        <f t="shared" ref="E540:E551" si="85">C540/10.65</f>
        <v>1037.5586854460093</v>
      </c>
      <c r="F540" s="41">
        <f t="shared" ref="F540:F551" si="86">E540/24</f>
        <v>43.231611893583725</v>
      </c>
    </row>
    <row r="541" spans="1:6" s="6" customFormat="1" x14ac:dyDescent="0.45">
      <c r="A541" s="5" t="s">
        <v>7</v>
      </c>
      <c r="B541" s="47"/>
      <c r="C541" s="45">
        <v>50</v>
      </c>
      <c r="D541" s="44">
        <f t="shared" si="84"/>
        <v>2.0833333333333335</v>
      </c>
      <c r="E541" s="44">
        <f t="shared" si="85"/>
        <v>4.694835680751174</v>
      </c>
      <c r="F541" s="44">
        <f t="shared" si="86"/>
        <v>0.19561815336463226</v>
      </c>
    </row>
    <row r="542" spans="1:6" x14ac:dyDescent="0.45">
      <c r="A542" s="7" t="s">
        <v>8</v>
      </c>
      <c r="B542" s="44"/>
      <c r="C542" s="45">
        <v>0</v>
      </c>
      <c r="D542" s="44">
        <f t="shared" si="84"/>
        <v>0</v>
      </c>
      <c r="E542" s="44">
        <f t="shared" si="85"/>
        <v>0</v>
      </c>
      <c r="F542" s="44">
        <f t="shared" si="86"/>
        <v>0</v>
      </c>
    </row>
    <row r="543" spans="1:6" x14ac:dyDescent="0.45">
      <c r="A543" s="7" t="s">
        <v>9</v>
      </c>
      <c r="B543" s="44"/>
      <c r="C543" s="45">
        <v>0</v>
      </c>
      <c r="D543" s="44">
        <f t="shared" si="84"/>
        <v>0</v>
      </c>
      <c r="E543" s="44">
        <f t="shared" si="85"/>
        <v>0</v>
      </c>
      <c r="F543" s="44">
        <f t="shared" si="86"/>
        <v>0</v>
      </c>
    </row>
    <row r="544" spans="1:6" s="9" customFormat="1" x14ac:dyDescent="0.45">
      <c r="A544" s="8" t="s">
        <v>10</v>
      </c>
      <c r="B544" s="48"/>
      <c r="C544" s="45">
        <v>0</v>
      </c>
      <c r="D544" s="44">
        <f t="shared" si="84"/>
        <v>0</v>
      </c>
      <c r="E544" s="44">
        <f t="shared" si="85"/>
        <v>0</v>
      </c>
      <c r="F544" s="44">
        <f t="shared" si="86"/>
        <v>0</v>
      </c>
    </row>
    <row r="545" spans="1:6" s="11" customFormat="1" x14ac:dyDescent="0.45">
      <c r="A545" s="10" t="s">
        <v>11</v>
      </c>
      <c r="B545" s="49"/>
      <c r="C545" s="45">
        <f>SUM(C546:C552)</f>
        <v>11000</v>
      </c>
      <c r="D545" s="44">
        <f t="shared" si="84"/>
        <v>458.33333333333331</v>
      </c>
      <c r="E545" s="44">
        <f t="shared" si="85"/>
        <v>1032.8638497652582</v>
      </c>
      <c r="F545" s="44">
        <f t="shared" si="86"/>
        <v>43.035993740219091</v>
      </c>
    </row>
    <row r="546" spans="1:6" x14ac:dyDescent="0.45">
      <c r="A546" s="7" t="s">
        <v>12</v>
      </c>
      <c r="B546" s="44"/>
      <c r="C546" s="45">
        <v>250</v>
      </c>
      <c r="D546" s="44">
        <f t="shared" si="84"/>
        <v>10.416666666666666</v>
      </c>
      <c r="E546" s="44">
        <f t="shared" si="85"/>
        <v>23.474178403755868</v>
      </c>
      <c r="F546" s="44">
        <f t="shared" si="86"/>
        <v>0.97809076682316121</v>
      </c>
    </row>
    <row r="547" spans="1:6" x14ac:dyDescent="0.45">
      <c r="A547" s="7" t="s">
        <v>13</v>
      </c>
      <c r="B547" s="44"/>
      <c r="C547" s="45">
        <v>900</v>
      </c>
      <c r="D547" s="44">
        <f t="shared" si="84"/>
        <v>37.5</v>
      </c>
      <c r="E547" s="44">
        <f t="shared" si="85"/>
        <v>84.507042253521121</v>
      </c>
      <c r="F547" s="44">
        <f t="shared" si="86"/>
        <v>3.52112676056338</v>
      </c>
    </row>
    <row r="548" spans="1:6" x14ac:dyDescent="0.45">
      <c r="A548" s="7" t="s">
        <v>15</v>
      </c>
      <c r="B548" s="44"/>
      <c r="C548" s="45">
        <v>0</v>
      </c>
      <c r="D548" s="44">
        <f t="shared" si="84"/>
        <v>0</v>
      </c>
      <c r="E548" s="44">
        <f t="shared" si="85"/>
        <v>0</v>
      </c>
      <c r="F548" s="44">
        <f t="shared" si="86"/>
        <v>0</v>
      </c>
    </row>
    <row r="549" spans="1:6" x14ac:dyDescent="0.45">
      <c r="A549" s="7" t="s">
        <v>14</v>
      </c>
      <c r="B549" s="44"/>
      <c r="C549" s="45">
        <v>0</v>
      </c>
      <c r="D549" s="44">
        <f t="shared" si="84"/>
        <v>0</v>
      </c>
      <c r="E549" s="44">
        <f t="shared" si="85"/>
        <v>0</v>
      </c>
      <c r="F549" s="44">
        <f t="shared" si="86"/>
        <v>0</v>
      </c>
    </row>
    <row r="550" spans="1:6" x14ac:dyDescent="0.45">
      <c r="A550" s="7" t="s">
        <v>16</v>
      </c>
      <c r="B550" s="44"/>
      <c r="C550" s="45">
        <v>0</v>
      </c>
      <c r="D550" s="44">
        <f t="shared" si="84"/>
        <v>0</v>
      </c>
      <c r="E550" s="44">
        <f t="shared" si="85"/>
        <v>0</v>
      </c>
      <c r="F550" s="44">
        <f t="shared" si="86"/>
        <v>0</v>
      </c>
    </row>
    <row r="551" spans="1:6" x14ac:dyDescent="0.45">
      <c r="A551" s="7" t="s">
        <v>17</v>
      </c>
      <c r="B551" s="44"/>
      <c r="C551" s="45">
        <v>9850</v>
      </c>
      <c r="D551" s="44">
        <f t="shared" si="84"/>
        <v>410.41666666666669</v>
      </c>
      <c r="E551" s="44">
        <f t="shared" si="85"/>
        <v>924.88262910798119</v>
      </c>
      <c r="F551" s="44">
        <f t="shared" si="86"/>
        <v>38.53677621283255</v>
      </c>
    </row>
    <row r="552" spans="1:6" x14ac:dyDescent="0.45">
      <c r="A552" s="7" t="s">
        <v>39</v>
      </c>
      <c r="B552" s="44"/>
      <c r="C552" s="45">
        <v>0</v>
      </c>
      <c r="D552" s="44"/>
      <c r="E552" s="44"/>
      <c r="F552" s="44"/>
    </row>
    <row r="553" spans="1:6" x14ac:dyDescent="0.45">
      <c r="A553" s="4" t="s">
        <v>19</v>
      </c>
      <c r="B553" s="41"/>
      <c r="C553" s="42">
        <f>SUM(C554:C558)</f>
        <v>65000</v>
      </c>
      <c r="D553" s="41">
        <f t="shared" ref="D553:D564" si="87">C553/24</f>
        <v>2708.3333333333335</v>
      </c>
      <c r="E553" s="41">
        <f t="shared" ref="E553:E564" si="88">C553/10.65</f>
        <v>6103.2863849765254</v>
      </c>
      <c r="F553" s="41">
        <f t="shared" ref="F553:F564" si="89">E553/24</f>
        <v>254.3035993740219</v>
      </c>
    </row>
    <row r="554" spans="1:6" s="6" customFormat="1" x14ac:dyDescent="0.45">
      <c r="A554" s="5" t="s">
        <v>7</v>
      </c>
      <c r="B554" s="47"/>
      <c r="C554" s="45">
        <v>7200</v>
      </c>
      <c r="D554" s="44">
        <f t="shared" si="87"/>
        <v>300</v>
      </c>
      <c r="E554" s="44">
        <f t="shared" si="88"/>
        <v>676.05633802816897</v>
      </c>
      <c r="F554" s="44">
        <f t="shared" si="89"/>
        <v>28.16901408450704</v>
      </c>
    </row>
    <row r="555" spans="1:6" x14ac:dyDescent="0.45">
      <c r="A555" s="7" t="s">
        <v>8</v>
      </c>
      <c r="B555" s="44"/>
      <c r="C555" s="45">
        <v>0</v>
      </c>
      <c r="D555" s="44">
        <f t="shared" si="87"/>
        <v>0</v>
      </c>
      <c r="E555" s="44">
        <f t="shared" si="88"/>
        <v>0</v>
      </c>
      <c r="F555" s="44">
        <f t="shared" si="89"/>
        <v>0</v>
      </c>
    </row>
    <row r="556" spans="1:6" x14ac:dyDescent="0.45">
      <c r="A556" s="7" t="s">
        <v>9</v>
      </c>
      <c r="B556" s="44"/>
      <c r="C556" s="45">
        <v>0</v>
      </c>
      <c r="D556" s="44">
        <f t="shared" si="87"/>
        <v>0</v>
      </c>
      <c r="E556" s="44">
        <f t="shared" si="88"/>
        <v>0</v>
      </c>
      <c r="F556" s="44">
        <f t="shared" si="89"/>
        <v>0</v>
      </c>
    </row>
    <row r="557" spans="1:6" s="9" customFormat="1" x14ac:dyDescent="0.45">
      <c r="A557" s="8" t="s">
        <v>10</v>
      </c>
      <c r="B557" s="48"/>
      <c r="C557" s="45">
        <v>0</v>
      </c>
      <c r="D557" s="44">
        <f t="shared" si="87"/>
        <v>0</v>
      </c>
      <c r="E557" s="44">
        <f t="shared" si="88"/>
        <v>0</v>
      </c>
      <c r="F557" s="44">
        <f t="shared" si="89"/>
        <v>0</v>
      </c>
    </row>
    <row r="558" spans="1:6" s="11" customFormat="1" x14ac:dyDescent="0.45">
      <c r="A558" s="10" t="s">
        <v>11</v>
      </c>
      <c r="B558" s="49"/>
      <c r="C558" s="45">
        <f>SUM(C559:C565)</f>
        <v>57800</v>
      </c>
      <c r="D558" s="44">
        <f t="shared" si="87"/>
        <v>2408.3333333333335</v>
      </c>
      <c r="E558" s="44">
        <f t="shared" si="88"/>
        <v>5427.2300469483562</v>
      </c>
      <c r="F558" s="44">
        <f t="shared" si="89"/>
        <v>226.13458528951483</v>
      </c>
    </row>
    <row r="559" spans="1:6" x14ac:dyDescent="0.45">
      <c r="A559" s="7" t="s">
        <v>12</v>
      </c>
      <c r="B559" s="44"/>
      <c r="C559" s="45">
        <v>1500</v>
      </c>
      <c r="D559" s="44">
        <f t="shared" si="87"/>
        <v>62.5</v>
      </c>
      <c r="E559" s="44">
        <f t="shared" si="88"/>
        <v>140.8450704225352</v>
      </c>
      <c r="F559" s="44">
        <f t="shared" si="89"/>
        <v>5.868544600938967</v>
      </c>
    </row>
    <row r="560" spans="1:6" x14ac:dyDescent="0.45">
      <c r="A560" s="7" t="s">
        <v>13</v>
      </c>
      <c r="B560" s="44"/>
      <c r="C560" s="45">
        <v>0</v>
      </c>
      <c r="D560" s="44">
        <f t="shared" si="87"/>
        <v>0</v>
      </c>
      <c r="E560" s="44">
        <f t="shared" si="88"/>
        <v>0</v>
      </c>
      <c r="F560" s="44">
        <f t="shared" si="89"/>
        <v>0</v>
      </c>
    </row>
    <row r="561" spans="1:6" x14ac:dyDescent="0.45">
      <c r="A561" s="7" t="s">
        <v>15</v>
      </c>
      <c r="B561" s="44"/>
      <c r="C561" s="45">
        <v>0</v>
      </c>
      <c r="D561" s="44">
        <f t="shared" si="87"/>
        <v>0</v>
      </c>
      <c r="E561" s="44">
        <f t="shared" si="88"/>
        <v>0</v>
      </c>
      <c r="F561" s="44">
        <f t="shared" si="89"/>
        <v>0</v>
      </c>
    </row>
    <row r="562" spans="1:6" x14ac:dyDescent="0.45">
      <c r="A562" s="7" t="s">
        <v>14</v>
      </c>
      <c r="B562" s="44"/>
      <c r="C562" s="45">
        <v>0</v>
      </c>
      <c r="D562" s="44">
        <f t="shared" si="87"/>
        <v>0</v>
      </c>
      <c r="E562" s="44">
        <f t="shared" si="88"/>
        <v>0</v>
      </c>
      <c r="F562" s="44">
        <f t="shared" si="89"/>
        <v>0</v>
      </c>
    </row>
    <row r="563" spans="1:6" x14ac:dyDescent="0.45">
      <c r="A563" s="7" t="s">
        <v>16</v>
      </c>
      <c r="B563" s="44"/>
      <c r="C563" s="45">
        <v>0</v>
      </c>
      <c r="D563" s="44">
        <f t="shared" si="87"/>
        <v>0</v>
      </c>
      <c r="E563" s="44">
        <f t="shared" si="88"/>
        <v>0</v>
      </c>
      <c r="F563" s="44">
        <f t="shared" si="89"/>
        <v>0</v>
      </c>
    </row>
    <row r="564" spans="1:6" x14ac:dyDescent="0.45">
      <c r="A564" s="7" t="s">
        <v>17</v>
      </c>
      <c r="B564" s="44"/>
      <c r="C564" s="45">
        <f>95300-35000-4000</f>
        <v>56300</v>
      </c>
      <c r="D564" s="44">
        <f t="shared" si="87"/>
        <v>2345.8333333333335</v>
      </c>
      <c r="E564" s="44">
        <f t="shared" si="88"/>
        <v>5286.384976525821</v>
      </c>
      <c r="F564" s="44">
        <f t="shared" si="89"/>
        <v>220.26604068857588</v>
      </c>
    </row>
    <row r="565" spans="1:6" x14ac:dyDescent="0.45">
      <c r="A565" s="7" t="s">
        <v>39</v>
      </c>
      <c r="B565" s="44"/>
      <c r="C565" s="45">
        <v>0</v>
      </c>
      <c r="D565" s="44"/>
      <c r="E565" s="44"/>
      <c r="F565" s="44"/>
    </row>
    <row r="566" spans="1:6" x14ac:dyDescent="0.45">
      <c r="A566" s="4" t="s">
        <v>43</v>
      </c>
      <c r="B566" s="41"/>
      <c r="C566" s="42">
        <v>3475.0827359999998</v>
      </c>
      <c r="D566" s="41">
        <f t="shared" ref="D566:D582" si="90">C566/24</f>
        <v>144.79511399999998</v>
      </c>
      <c r="E566" s="41">
        <f t="shared" ref="E566:E582" si="91">C566/10.65</f>
        <v>326.29884845070421</v>
      </c>
      <c r="F566" s="41">
        <f t="shared" ref="F566:F582" si="92">E566/24</f>
        <v>13.595785352112676</v>
      </c>
    </row>
    <row r="567" spans="1:6" x14ac:dyDescent="0.45">
      <c r="A567" s="5" t="s">
        <v>7</v>
      </c>
      <c r="B567" s="44"/>
      <c r="C567" s="45"/>
      <c r="D567" s="44">
        <f t="shared" si="90"/>
        <v>0</v>
      </c>
      <c r="E567" s="44">
        <f t="shared" si="91"/>
        <v>0</v>
      </c>
      <c r="F567" s="44">
        <f t="shared" si="92"/>
        <v>0</v>
      </c>
    </row>
    <row r="568" spans="1:6" x14ac:dyDescent="0.45">
      <c r="A568" s="51" t="s">
        <v>10</v>
      </c>
      <c r="B568" s="44"/>
      <c r="C568" s="45"/>
      <c r="D568" s="44">
        <f t="shared" si="90"/>
        <v>0</v>
      </c>
      <c r="E568" s="44">
        <f t="shared" si="91"/>
        <v>0</v>
      </c>
      <c r="F568" s="44">
        <f t="shared" si="92"/>
        <v>0</v>
      </c>
    </row>
    <row r="569" spans="1:6" x14ac:dyDescent="0.45">
      <c r="A569" s="10" t="s">
        <v>11</v>
      </c>
      <c r="B569" s="44"/>
      <c r="C569" s="45">
        <v>3475.0827359999998</v>
      </c>
      <c r="D569" s="44">
        <f t="shared" si="90"/>
        <v>144.79511399999998</v>
      </c>
      <c r="E569" s="44">
        <f t="shared" si="91"/>
        <v>326.29884845070421</v>
      </c>
      <c r="F569" s="44">
        <f t="shared" si="92"/>
        <v>13.595785352112676</v>
      </c>
    </row>
    <row r="570" spans="1:6" x14ac:dyDescent="0.45">
      <c r="A570" s="7" t="s">
        <v>12</v>
      </c>
      <c r="B570" s="44"/>
      <c r="C570" s="45"/>
      <c r="D570" s="44">
        <f t="shared" si="90"/>
        <v>0</v>
      </c>
      <c r="E570" s="44">
        <f t="shared" si="91"/>
        <v>0</v>
      </c>
      <c r="F570" s="44">
        <f t="shared" si="92"/>
        <v>0</v>
      </c>
    </row>
    <row r="571" spans="1:6" x14ac:dyDescent="0.45">
      <c r="A571" s="7" t="s">
        <v>13</v>
      </c>
      <c r="B571" s="44"/>
      <c r="C571" s="45"/>
      <c r="D571" s="44">
        <f t="shared" si="90"/>
        <v>0</v>
      </c>
      <c r="E571" s="44">
        <f t="shared" si="91"/>
        <v>0</v>
      </c>
      <c r="F571" s="44">
        <f t="shared" si="92"/>
        <v>0</v>
      </c>
    </row>
    <row r="572" spans="1:6" x14ac:dyDescent="0.45">
      <c r="A572" s="7" t="s">
        <v>16</v>
      </c>
      <c r="B572" s="44"/>
      <c r="C572" s="45"/>
      <c r="D572" s="44">
        <f t="shared" si="90"/>
        <v>0</v>
      </c>
      <c r="E572" s="44">
        <f t="shared" si="91"/>
        <v>0</v>
      </c>
      <c r="F572" s="44">
        <f t="shared" si="92"/>
        <v>0</v>
      </c>
    </row>
    <row r="573" spans="1:6" x14ac:dyDescent="0.45">
      <c r="A573" s="7" t="s">
        <v>17</v>
      </c>
      <c r="B573" s="44"/>
      <c r="C573" s="45">
        <v>3475.0827359999998</v>
      </c>
      <c r="D573" s="44">
        <f t="shared" si="90"/>
        <v>144.79511399999998</v>
      </c>
      <c r="E573" s="44">
        <f t="shared" si="91"/>
        <v>326.29884845070421</v>
      </c>
      <c r="F573" s="44">
        <f t="shared" si="92"/>
        <v>13.595785352112676</v>
      </c>
    </row>
    <row r="574" spans="1:6" x14ac:dyDescent="0.45">
      <c r="A574" s="7" t="s">
        <v>39</v>
      </c>
      <c r="B574" s="44"/>
      <c r="C574" s="45"/>
      <c r="D574" s="44">
        <f t="shared" si="90"/>
        <v>0</v>
      </c>
      <c r="E574" s="44">
        <f t="shared" si="91"/>
        <v>0</v>
      </c>
      <c r="F574" s="44">
        <f t="shared" si="92"/>
        <v>0</v>
      </c>
    </row>
    <row r="575" spans="1:6" x14ac:dyDescent="0.45">
      <c r="A575" s="4" t="s">
        <v>44</v>
      </c>
      <c r="B575" s="41"/>
      <c r="C575" s="42">
        <v>453.78301600000003</v>
      </c>
      <c r="D575" s="41">
        <f t="shared" si="90"/>
        <v>18.907625666666668</v>
      </c>
      <c r="E575" s="41">
        <f t="shared" si="91"/>
        <v>42.608733896713616</v>
      </c>
      <c r="F575" s="41">
        <f t="shared" si="92"/>
        <v>1.7753639123630673</v>
      </c>
    </row>
    <row r="576" spans="1:6" x14ac:dyDescent="0.45">
      <c r="A576" s="5" t="s">
        <v>7</v>
      </c>
      <c r="B576" s="44"/>
      <c r="C576" s="45"/>
      <c r="D576" s="44">
        <f t="shared" si="90"/>
        <v>0</v>
      </c>
      <c r="E576" s="44">
        <f t="shared" si="91"/>
        <v>0</v>
      </c>
      <c r="F576" s="44">
        <f t="shared" si="92"/>
        <v>0</v>
      </c>
    </row>
    <row r="577" spans="1:6" x14ac:dyDescent="0.45">
      <c r="A577" s="10" t="s">
        <v>11</v>
      </c>
      <c r="B577" s="44"/>
      <c r="C577" s="45">
        <v>453.78301600000003</v>
      </c>
      <c r="D577" s="44">
        <f t="shared" si="90"/>
        <v>18.907625666666668</v>
      </c>
      <c r="E577" s="44">
        <f t="shared" si="91"/>
        <v>42.608733896713616</v>
      </c>
      <c r="F577" s="44">
        <f t="shared" si="92"/>
        <v>1.7753639123630673</v>
      </c>
    </row>
    <row r="578" spans="1:6" x14ac:dyDescent="0.45">
      <c r="A578" s="7" t="s">
        <v>12</v>
      </c>
      <c r="B578" s="44"/>
      <c r="C578" s="45"/>
      <c r="D578" s="44">
        <f t="shared" si="90"/>
        <v>0</v>
      </c>
      <c r="E578" s="44">
        <f t="shared" si="91"/>
        <v>0</v>
      </c>
      <c r="F578" s="44">
        <f t="shared" si="92"/>
        <v>0</v>
      </c>
    </row>
    <row r="579" spans="1:6" x14ac:dyDescent="0.45">
      <c r="A579" s="7" t="s">
        <v>13</v>
      </c>
      <c r="B579" s="44"/>
      <c r="C579" s="45">
        <v>4.8793369999999996</v>
      </c>
      <c r="D579" s="44">
        <f t="shared" si="90"/>
        <v>0.20330570833333331</v>
      </c>
      <c r="E579" s="44">
        <f t="shared" si="91"/>
        <v>0.45815370892018775</v>
      </c>
      <c r="F579" s="44">
        <f t="shared" si="92"/>
        <v>1.9089737871674489E-2</v>
      </c>
    </row>
    <row r="580" spans="1:6" x14ac:dyDescent="0.45">
      <c r="A580" s="7" t="s">
        <v>16</v>
      </c>
      <c r="B580" s="44"/>
      <c r="C580" s="45"/>
      <c r="D580" s="44">
        <f t="shared" si="90"/>
        <v>0</v>
      </c>
      <c r="E580" s="44">
        <f t="shared" si="91"/>
        <v>0</v>
      </c>
      <c r="F580" s="44">
        <f t="shared" si="92"/>
        <v>0</v>
      </c>
    </row>
    <row r="581" spans="1:6" x14ac:dyDescent="0.45">
      <c r="A581" s="7" t="s">
        <v>17</v>
      </c>
      <c r="B581" s="44"/>
      <c r="C581" s="45">
        <v>448.90367900000001</v>
      </c>
      <c r="D581" s="44">
        <f t="shared" si="90"/>
        <v>18.704319958333333</v>
      </c>
      <c r="E581" s="44">
        <f t="shared" si="91"/>
        <v>42.15058018779343</v>
      </c>
      <c r="F581" s="44">
        <f t="shared" si="92"/>
        <v>1.756274174491393</v>
      </c>
    </row>
    <row r="582" spans="1:6" x14ac:dyDescent="0.45">
      <c r="A582" s="7" t="s">
        <v>39</v>
      </c>
      <c r="B582" s="44"/>
      <c r="C582" s="45"/>
      <c r="D582" s="44">
        <f t="shared" si="90"/>
        <v>0</v>
      </c>
      <c r="E582" s="44">
        <f t="shared" si="91"/>
        <v>0</v>
      </c>
      <c r="F582" s="44">
        <f t="shared" si="92"/>
        <v>0</v>
      </c>
    </row>
    <row r="583" spans="1:6" x14ac:dyDescent="0.45">
      <c r="A583" s="2" t="s">
        <v>33</v>
      </c>
      <c r="B583" s="22"/>
      <c r="C583" s="23"/>
      <c r="D583" s="22"/>
      <c r="E583" s="22"/>
      <c r="F583" s="22"/>
    </row>
    <row r="584" spans="1:6" ht="38.4" x14ac:dyDescent="0.45">
      <c r="A584" s="3" t="s">
        <v>5</v>
      </c>
      <c r="B584" s="38"/>
      <c r="C584" s="39">
        <f>C585+C598+C611+C624+C633</f>
        <v>442922.17151000001</v>
      </c>
      <c r="D584" s="38">
        <f t="shared" ref="D584:D596" si="93">C584/24</f>
        <v>18455.090479583334</v>
      </c>
      <c r="E584" s="38">
        <f t="shared" ref="E584:E596" si="94">C584/10.65</f>
        <v>41588.936292018778</v>
      </c>
      <c r="F584" s="38">
        <f t="shared" ref="F584:F596" si="95">E584/24</f>
        <v>1732.8723455007823</v>
      </c>
    </row>
    <row r="585" spans="1:6" x14ac:dyDescent="0.45">
      <c r="A585" s="4" t="s">
        <v>6</v>
      </c>
      <c r="B585" s="41"/>
      <c r="C585" s="40">
        <f>SUM(C586:C590)</f>
        <v>359676</v>
      </c>
      <c r="D585" s="41">
        <f t="shared" si="93"/>
        <v>14986.5</v>
      </c>
      <c r="E585" s="41">
        <f t="shared" si="94"/>
        <v>33772.394366197179</v>
      </c>
      <c r="F585" s="41">
        <f t="shared" si="95"/>
        <v>1407.1830985915492</v>
      </c>
    </row>
    <row r="586" spans="1:6" s="6" customFormat="1" x14ac:dyDescent="0.45">
      <c r="A586" s="5" t="s">
        <v>7</v>
      </c>
      <c r="B586" s="47"/>
      <c r="C586" s="45">
        <v>203000</v>
      </c>
      <c r="D586" s="44">
        <f t="shared" si="93"/>
        <v>8458.3333333333339</v>
      </c>
      <c r="E586" s="44">
        <f t="shared" si="94"/>
        <v>19061.032863849763</v>
      </c>
      <c r="F586" s="44">
        <f t="shared" si="95"/>
        <v>794.20970266040683</v>
      </c>
    </row>
    <row r="587" spans="1:6" x14ac:dyDescent="0.45">
      <c r="A587" s="7" t="s">
        <v>8</v>
      </c>
      <c r="B587" s="44"/>
      <c r="C587" s="43">
        <v>15576</v>
      </c>
      <c r="D587" s="44">
        <f t="shared" si="93"/>
        <v>649</v>
      </c>
      <c r="E587" s="44">
        <f t="shared" si="94"/>
        <v>1462.5352112676055</v>
      </c>
      <c r="F587" s="44">
        <f t="shared" si="95"/>
        <v>60.938967136150232</v>
      </c>
    </row>
    <row r="588" spans="1:6" x14ac:dyDescent="0.45">
      <c r="A588" s="7" t="s">
        <v>9</v>
      </c>
      <c r="B588" s="50"/>
      <c r="C588" s="45">
        <v>0</v>
      </c>
      <c r="D588" s="44">
        <f t="shared" si="93"/>
        <v>0</v>
      </c>
      <c r="E588" s="44">
        <f t="shared" si="94"/>
        <v>0</v>
      </c>
      <c r="F588" s="44">
        <f t="shared" si="95"/>
        <v>0</v>
      </c>
    </row>
    <row r="589" spans="1:6" s="9" customFormat="1" x14ac:dyDescent="0.45">
      <c r="A589" s="8" t="s">
        <v>10</v>
      </c>
      <c r="B589" s="48"/>
      <c r="C589" s="45">
        <v>1100</v>
      </c>
      <c r="D589" s="44">
        <f t="shared" si="93"/>
        <v>45.833333333333336</v>
      </c>
      <c r="E589" s="44">
        <f t="shared" si="94"/>
        <v>103.28638497652582</v>
      </c>
      <c r="F589" s="44">
        <f t="shared" si="95"/>
        <v>4.3035993740219096</v>
      </c>
    </row>
    <row r="590" spans="1:6" s="11" customFormat="1" x14ac:dyDescent="0.45">
      <c r="A590" s="10" t="s">
        <v>11</v>
      </c>
      <c r="B590" s="49"/>
      <c r="C590" s="45">
        <f>SUM(C591:C597)</f>
        <v>140000</v>
      </c>
      <c r="D590" s="44">
        <f t="shared" si="93"/>
        <v>5833.333333333333</v>
      </c>
      <c r="E590" s="44">
        <f t="shared" si="94"/>
        <v>13145.539906103286</v>
      </c>
      <c r="F590" s="44">
        <f t="shared" si="95"/>
        <v>547.73082942097028</v>
      </c>
    </row>
    <row r="591" spans="1:6" x14ac:dyDescent="0.45">
      <c r="A591" s="7" t="s">
        <v>12</v>
      </c>
      <c r="B591" s="52">
        <v>78084</v>
      </c>
      <c r="C591" s="45">
        <v>43000</v>
      </c>
      <c r="D591" s="44">
        <f t="shared" si="93"/>
        <v>1791.6666666666667</v>
      </c>
      <c r="E591" s="44">
        <f t="shared" si="94"/>
        <v>4037.5586854460093</v>
      </c>
      <c r="F591" s="44">
        <f t="shared" si="95"/>
        <v>168.23161189358373</v>
      </c>
    </row>
    <row r="592" spans="1:6" x14ac:dyDescent="0.45">
      <c r="A592" s="7" t="s">
        <v>13</v>
      </c>
      <c r="B592" s="52">
        <v>27449</v>
      </c>
      <c r="C592" s="45">
        <v>10000</v>
      </c>
      <c r="D592" s="44">
        <f t="shared" si="93"/>
        <v>416.66666666666669</v>
      </c>
      <c r="E592" s="44">
        <f t="shared" si="94"/>
        <v>938.96713615023475</v>
      </c>
      <c r="F592" s="44">
        <f t="shared" si="95"/>
        <v>39.123630672926446</v>
      </c>
    </row>
    <row r="593" spans="1:6" x14ac:dyDescent="0.45">
      <c r="A593" s="7" t="s">
        <v>15</v>
      </c>
      <c r="B593" s="52">
        <v>0</v>
      </c>
      <c r="C593" s="45">
        <v>0</v>
      </c>
      <c r="D593" s="44">
        <f t="shared" si="93"/>
        <v>0</v>
      </c>
      <c r="E593" s="44">
        <f t="shared" si="94"/>
        <v>0</v>
      </c>
      <c r="F593" s="44">
        <f t="shared" si="95"/>
        <v>0</v>
      </c>
    </row>
    <row r="594" spans="1:6" x14ac:dyDescent="0.45">
      <c r="A594" s="7" t="s">
        <v>14</v>
      </c>
      <c r="B594" s="52">
        <v>0</v>
      </c>
      <c r="C594" s="45">
        <v>0</v>
      </c>
      <c r="D594" s="44">
        <f t="shared" si="93"/>
        <v>0</v>
      </c>
      <c r="E594" s="44">
        <f t="shared" si="94"/>
        <v>0</v>
      </c>
      <c r="F594" s="44">
        <f t="shared" si="95"/>
        <v>0</v>
      </c>
    </row>
    <row r="595" spans="1:6" x14ac:dyDescent="0.45">
      <c r="A595" s="7" t="s">
        <v>16</v>
      </c>
      <c r="B595" s="52">
        <v>202095.6</v>
      </c>
      <c r="C595" s="45">
        <v>0</v>
      </c>
      <c r="D595" s="44">
        <f t="shared" si="93"/>
        <v>0</v>
      </c>
      <c r="E595" s="44">
        <f t="shared" si="94"/>
        <v>0</v>
      </c>
      <c r="F595" s="44">
        <f t="shared" si="95"/>
        <v>0</v>
      </c>
    </row>
    <row r="596" spans="1:6" x14ac:dyDescent="0.45">
      <c r="A596" s="7" t="s">
        <v>17</v>
      </c>
      <c r="B596" s="52">
        <v>157937</v>
      </c>
      <c r="C596" s="45">
        <v>87000</v>
      </c>
      <c r="D596" s="44">
        <f t="shared" si="93"/>
        <v>3625</v>
      </c>
      <c r="E596" s="44">
        <f t="shared" si="94"/>
        <v>8169.0140845070418</v>
      </c>
      <c r="F596" s="44">
        <f t="shared" si="95"/>
        <v>340.3755868544601</v>
      </c>
    </row>
    <row r="597" spans="1:6" x14ac:dyDescent="0.45">
      <c r="A597" s="7" t="s">
        <v>39</v>
      </c>
      <c r="B597" s="52">
        <v>21623</v>
      </c>
      <c r="C597" s="45">
        <v>0</v>
      </c>
      <c r="D597" s="44"/>
      <c r="E597" s="44"/>
      <c r="F597" s="44"/>
    </row>
    <row r="598" spans="1:6" x14ac:dyDescent="0.45">
      <c r="A598" s="4" t="s">
        <v>32</v>
      </c>
      <c r="B598" s="41"/>
      <c r="C598" s="42">
        <f>SUM(C599:C603)</f>
        <v>11050</v>
      </c>
      <c r="D598" s="41">
        <f t="shared" ref="D598:D609" si="96">C598/24</f>
        <v>460.41666666666669</v>
      </c>
      <c r="E598" s="41">
        <f t="shared" ref="E598:E609" si="97">C598/10.65</f>
        <v>1037.5586854460093</v>
      </c>
      <c r="F598" s="41">
        <f t="shared" ref="F598:F609" si="98">E598/24</f>
        <v>43.231611893583725</v>
      </c>
    </row>
    <row r="599" spans="1:6" s="6" customFormat="1" x14ac:dyDescent="0.45">
      <c r="A599" s="5" t="s">
        <v>7</v>
      </c>
      <c r="B599" s="47"/>
      <c r="C599" s="45">
        <v>50</v>
      </c>
      <c r="D599" s="44">
        <f t="shared" si="96"/>
        <v>2.0833333333333335</v>
      </c>
      <c r="E599" s="44">
        <f t="shared" si="97"/>
        <v>4.694835680751174</v>
      </c>
      <c r="F599" s="44">
        <f t="shared" si="98"/>
        <v>0.19561815336463226</v>
      </c>
    </row>
    <row r="600" spans="1:6" x14ac:dyDescent="0.45">
      <c r="A600" s="7" t="s">
        <v>8</v>
      </c>
      <c r="B600" s="44"/>
      <c r="C600" s="45">
        <v>0</v>
      </c>
      <c r="D600" s="44">
        <f t="shared" si="96"/>
        <v>0</v>
      </c>
      <c r="E600" s="44">
        <f t="shared" si="97"/>
        <v>0</v>
      </c>
      <c r="F600" s="44">
        <f t="shared" si="98"/>
        <v>0</v>
      </c>
    </row>
    <row r="601" spans="1:6" x14ac:dyDescent="0.45">
      <c r="A601" s="7" t="s">
        <v>9</v>
      </c>
      <c r="B601" s="44"/>
      <c r="C601" s="45">
        <v>0</v>
      </c>
      <c r="D601" s="44">
        <f t="shared" si="96"/>
        <v>0</v>
      </c>
      <c r="E601" s="44">
        <f t="shared" si="97"/>
        <v>0</v>
      </c>
      <c r="F601" s="44">
        <f t="shared" si="98"/>
        <v>0</v>
      </c>
    </row>
    <row r="602" spans="1:6" s="9" customFormat="1" x14ac:dyDescent="0.45">
      <c r="A602" s="8" t="s">
        <v>10</v>
      </c>
      <c r="B602" s="48"/>
      <c r="C602" s="45">
        <v>0</v>
      </c>
      <c r="D602" s="44">
        <f t="shared" si="96"/>
        <v>0</v>
      </c>
      <c r="E602" s="44">
        <f t="shared" si="97"/>
        <v>0</v>
      </c>
      <c r="F602" s="44">
        <f t="shared" si="98"/>
        <v>0</v>
      </c>
    </row>
    <row r="603" spans="1:6" s="11" customFormat="1" x14ac:dyDescent="0.45">
      <c r="A603" s="10" t="s">
        <v>11</v>
      </c>
      <c r="B603" s="49"/>
      <c r="C603" s="45">
        <f>SUM(C604:C610)</f>
        <v>11000</v>
      </c>
      <c r="D603" s="44">
        <f t="shared" si="96"/>
        <v>458.33333333333331</v>
      </c>
      <c r="E603" s="44">
        <f t="shared" si="97"/>
        <v>1032.8638497652582</v>
      </c>
      <c r="F603" s="44">
        <f t="shared" si="98"/>
        <v>43.035993740219091</v>
      </c>
    </row>
    <row r="604" spans="1:6" x14ac:dyDescent="0.45">
      <c r="A604" s="7" t="s">
        <v>12</v>
      </c>
      <c r="B604" s="44"/>
      <c r="C604" s="45">
        <v>250</v>
      </c>
      <c r="D604" s="44">
        <f t="shared" si="96"/>
        <v>10.416666666666666</v>
      </c>
      <c r="E604" s="44">
        <f t="shared" si="97"/>
        <v>23.474178403755868</v>
      </c>
      <c r="F604" s="44">
        <f t="shared" si="98"/>
        <v>0.97809076682316121</v>
      </c>
    </row>
    <row r="605" spans="1:6" x14ac:dyDescent="0.45">
      <c r="A605" s="7" t="s">
        <v>13</v>
      </c>
      <c r="B605" s="44"/>
      <c r="C605" s="45">
        <v>900</v>
      </c>
      <c r="D605" s="44">
        <f t="shared" si="96"/>
        <v>37.5</v>
      </c>
      <c r="E605" s="44">
        <f t="shared" si="97"/>
        <v>84.507042253521121</v>
      </c>
      <c r="F605" s="44">
        <f t="shared" si="98"/>
        <v>3.52112676056338</v>
      </c>
    </row>
    <row r="606" spans="1:6" x14ac:dyDescent="0.45">
      <c r="A606" s="7" t="s">
        <v>15</v>
      </c>
      <c r="B606" s="44"/>
      <c r="C606" s="45">
        <v>0</v>
      </c>
      <c r="D606" s="44">
        <f t="shared" si="96"/>
        <v>0</v>
      </c>
      <c r="E606" s="44">
        <f t="shared" si="97"/>
        <v>0</v>
      </c>
      <c r="F606" s="44">
        <f t="shared" si="98"/>
        <v>0</v>
      </c>
    </row>
    <row r="607" spans="1:6" x14ac:dyDescent="0.45">
      <c r="A607" s="7" t="s">
        <v>14</v>
      </c>
      <c r="B607" s="44"/>
      <c r="C607" s="45">
        <v>0</v>
      </c>
      <c r="D607" s="44">
        <f t="shared" si="96"/>
        <v>0</v>
      </c>
      <c r="E607" s="44">
        <f t="shared" si="97"/>
        <v>0</v>
      </c>
      <c r="F607" s="44">
        <f t="shared" si="98"/>
        <v>0</v>
      </c>
    </row>
    <row r="608" spans="1:6" x14ac:dyDescent="0.45">
      <c r="A608" s="7" t="s">
        <v>16</v>
      </c>
      <c r="B608" s="44"/>
      <c r="C608" s="45">
        <v>0</v>
      </c>
      <c r="D608" s="44">
        <f t="shared" si="96"/>
        <v>0</v>
      </c>
      <c r="E608" s="44">
        <f t="shared" si="97"/>
        <v>0</v>
      </c>
      <c r="F608" s="44">
        <f t="shared" si="98"/>
        <v>0</v>
      </c>
    </row>
    <row r="609" spans="1:6" x14ac:dyDescent="0.45">
      <c r="A609" s="7" t="s">
        <v>17</v>
      </c>
      <c r="B609" s="44"/>
      <c r="C609" s="45">
        <v>9850</v>
      </c>
      <c r="D609" s="44">
        <f t="shared" si="96"/>
        <v>410.41666666666669</v>
      </c>
      <c r="E609" s="44">
        <f t="shared" si="97"/>
        <v>924.88262910798119</v>
      </c>
      <c r="F609" s="44">
        <f t="shared" si="98"/>
        <v>38.53677621283255</v>
      </c>
    </row>
    <row r="610" spans="1:6" x14ac:dyDescent="0.45">
      <c r="A610" s="7" t="s">
        <v>39</v>
      </c>
      <c r="B610" s="44"/>
      <c r="C610" s="45">
        <v>0</v>
      </c>
      <c r="D610" s="44"/>
      <c r="E610" s="44"/>
      <c r="F610" s="44"/>
    </row>
    <row r="611" spans="1:6" x14ac:dyDescent="0.45">
      <c r="A611" s="4" t="s">
        <v>19</v>
      </c>
      <c r="B611" s="41"/>
      <c r="C611" s="42">
        <f>SUM(C612:C616)</f>
        <v>68100</v>
      </c>
      <c r="D611" s="41">
        <f t="shared" ref="D611:D622" si="99">C611/24</f>
        <v>2837.5</v>
      </c>
      <c r="E611" s="41">
        <f t="shared" ref="E611:E622" si="100">C611/10.65</f>
        <v>6394.3661971830979</v>
      </c>
      <c r="F611" s="41">
        <f t="shared" ref="F611:F622" si="101">E611/24</f>
        <v>266.43192488262906</v>
      </c>
    </row>
    <row r="612" spans="1:6" s="6" customFormat="1" x14ac:dyDescent="0.45">
      <c r="A612" s="5" t="s">
        <v>7</v>
      </c>
      <c r="B612" s="47"/>
      <c r="C612" s="45">
        <v>9300</v>
      </c>
      <c r="D612" s="44">
        <f t="shared" si="99"/>
        <v>387.5</v>
      </c>
      <c r="E612" s="44">
        <f t="shared" si="100"/>
        <v>873.23943661971828</v>
      </c>
      <c r="F612" s="44">
        <f t="shared" si="101"/>
        <v>36.384976525821592</v>
      </c>
    </row>
    <row r="613" spans="1:6" x14ac:dyDescent="0.45">
      <c r="A613" s="7" t="s">
        <v>8</v>
      </c>
      <c r="B613" s="44"/>
      <c r="C613" s="45">
        <v>0</v>
      </c>
      <c r="D613" s="44">
        <f t="shared" si="99"/>
        <v>0</v>
      </c>
      <c r="E613" s="44">
        <f t="shared" si="100"/>
        <v>0</v>
      </c>
      <c r="F613" s="44">
        <f t="shared" si="101"/>
        <v>0</v>
      </c>
    </row>
    <row r="614" spans="1:6" x14ac:dyDescent="0.45">
      <c r="A614" s="7" t="s">
        <v>9</v>
      </c>
      <c r="B614" s="44"/>
      <c r="C614" s="45">
        <v>0</v>
      </c>
      <c r="D614" s="44">
        <f t="shared" si="99"/>
        <v>0</v>
      </c>
      <c r="E614" s="44">
        <f t="shared" si="100"/>
        <v>0</v>
      </c>
      <c r="F614" s="44">
        <f t="shared" si="101"/>
        <v>0</v>
      </c>
    </row>
    <row r="615" spans="1:6" s="9" customFormat="1" x14ac:dyDescent="0.45">
      <c r="A615" s="8" t="s">
        <v>10</v>
      </c>
      <c r="B615" s="48"/>
      <c r="C615" s="45">
        <v>0</v>
      </c>
      <c r="D615" s="44">
        <f t="shared" si="99"/>
        <v>0</v>
      </c>
      <c r="E615" s="44">
        <f t="shared" si="100"/>
        <v>0</v>
      </c>
      <c r="F615" s="44">
        <f t="shared" si="101"/>
        <v>0</v>
      </c>
    </row>
    <row r="616" spans="1:6" s="11" customFormat="1" x14ac:dyDescent="0.45">
      <c r="A616" s="10" t="s">
        <v>11</v>
      </c>
      <c r="B616" s="49"/>
      <c r="C616" s="45">
        <f>SUM(C617:C623)</f>
        <v>58800</v>
      </c>
      <c r="D616" s="44">
        <f t="shared" si="99"/>
        <v>2450</v>
      </c>
      <c r="E616" s="44">
        <f t="shared" si="100"/>
        <v>5521.1267605633802</v>
      </c>
      <c r="F616" s="44">
        <f t="shared" si="101"/>
        <v>230.04694835680752</v>
      </c>
    </row>
    <row r="617" spans="1:6" x14ac:dyDescent="0.45">
      <c r="A617" s="7" t="s">
        <v>12</v>
      </c>
      <c r="B617" s="44"/>
      <c r="C617" s="45">
        <v>2400</v>
      </c>
      <c r="D617" s="44">
        <f t="shared" si="99"/>
        <v>100</v>
      </c>
      <c r="E617" s="44">
        <f t="shared" si="100"/>
        <v>225.35211267605632</v>
      </c>
      <c r="F617" s="44">
        <f t="shared" si="101"/>
        <v>9.3896713615023462</v>
      </c>
    </row>
    <row r="618" spans="1:6" x14ac:dyDescent="0.45">
      <c r="A618" s="7" t="s">
        <v>13</v>
      </c>
      <c r="B618" s="44"/>
      <c r="C618" s="45">
        <v>0</v>
      </c>
      <c r="D618" s="44">
        <f t="shared" si="99"/>
        <v>0</v>
      </c>
      <c r="E618" s="44">
        <f t="shared" si="100"/>
        <v>0</v>
      </c>
      <c r="F618" s="44">
        <f t="shared" si="101"/>
        <v>0</v>
      </c>
    </row>
    <row r="619" spans="1:6" x14ac:dyDescent="0.45">
      <c r="A619" s="7" t="s">
        <v>15</v>
      </c>
      <c r="B619" s="44"/>
      <c r="C619" s="45">
        <v>0</v>
      </c>
      <c r="D619" s="44">
        <f t="shared" si="99"/>
        <v>0</v>
      </c>
      <c r="E619" s="44">
        <f t="shared" si="100"/>
        <v>0</v>
      </c>
      <c r="F619" s="44">
        <f t="shared" si="101"/>
        <v>0</v>
      </c>
    </row>
    <row r="620" spans="1:6" x14ac:dyDescent="0.45">
      <c r="A620" s="7" t="s">
        <v>14</v>
      </c>
      <c r="B620" s="44"/>
      <c r="C620" s="45">
        <v>0</v>
      </c>
      <c r="D620" s="44">
        <f t="shared" si="99"/>
        <v>0</v>
      </c>
      <c r="E620" s="44">
        <f t="shared" si="100"/>
        <v>0</v>
      </c>
      <c r="F620" s="44">
        <f t="shared" si="101"/>
        <v>0</v>
      </c>
    </row>
    <row r="621" spans="1:6" x14ac:dyDescent="0.45">
      <c r="A621" s="7" t="s">
        <v>16</v>
      </c>
      <c r="B621" s="44"/>
      <c r="C621" s="45">
        <v>0</v>
      </c>
      <c r="D621" s="44">
        <f t="shared" si="99"/>
        <v>0</v>
      </c>
      <c r="E621" s="44">
        <f t="shared" si="100"/>
        <v>0</v>
      </c>
      <c r="F621" s="44">
        <f t="shared" si="101"/>
        <v>0</v>
      </c>
    </row>
    <row r="622" spans="1:6" x14ac:dyDescent="0.45">
      <c r="A622" s="7" t="s">
        <v>17</v>
      </c>
      <c r="B622" s="44"/>
      <c r="C622" s="45">
        <f>67800+28600-36000-4000</f>
        <v>56400</v>
      </c>
      <c r="D622" s="44">
        <f t="shared" si="99"/>
        <v>2350</v>
      </c>
      <c r="E622" s="44">
        <f t="shared" si="100"/>
        <v>5295.7746478873241</v>
      </c>
      <c r="F622" s="44">
        <f t="shared" si="101"/>
        <v>220.65727699530518</v>
      </c>
    </row>
    <row r="623" spans="1:6" x14ac:dyDescent="0.45">
      <c r="A623" s="7" t="s">
        <v>39</v>
      </c>
      <c r="B623" s="44"/>
      <c r="C623" s="45">
        <v>0</v>
      </c>
      <c r="D623" s="44"/>
      <c r="E623" s="44"/>
      <c r="F623" s="44"/>
    </row>
    <row r="624" spans="1:6" x14ac:dyDescent="0.45">
      <c r="A624" s="4" t="s">
        <v>43</v>
      </c>
      <c r="B624" s="41"/>
      <c r="C624" s="42">
        <f>C625+C627+C626</f>
        <v>3441.4343600000002</v>
      </c>
      <c r="D624" s="41">
        <f t="shared" ref="D624:D640" si="102">C624/24</f>
        <v>143.39309833333334</v>
      </c>
      <c r="E624" s="41">
        <f t="shared" ref="E624:E640" si="103">C624/10.65</f>
        <v>323.1393765258216</v>
      </c>
      <c r="F624" s="41">
        <f t="shared" ref="F624:F640" si="104">E624/24</f>
        <v>13.464140688575901</v>
      </c>
    </row>
    <row r="625" spans="1:6" x14ac:dyDescent="0.45">
      <c r="A625" s="5" t="s">
        <v>7</v>
      </c>
      <c r="B625" s="44"/>
      <c r="C625" s="45"/>
      <c r="D625" s="44">
        <f t="shared" si="102"/>
        <v>0</v>
      </c>
      <c r="E625" s="44">
        <f t="shared" si="103"/>
        <v>0</v>
      </c>
      <c r="F625" s="44">
        <f t="shared" si="104"/>
        <v>0</v>
      </c>
    </row>
    <row r="626" spans="1:6" x14ac:dyDescent="0.45">
      <c r="A626" s="51" t="s">
        <v>10</v>
      </c>
      <c r="B626" s="44"/>
      <c r="C626" s="45"/>
      <c r="D626" s="44">
        <f t="shared" si="102"/>
        <v>0</v>
      </c>
      <c r="E626" s="44">
        <f t="shared" si="103"/>
        <v>0</v>
      </c>
      <c r="F626" s="44">
        <f t="shared" si="104"/>
        <v>0</v>
      </c>
    </row>
    <row r="627" spans="1:6" x14ac:dyDescent="0.45">
      <c r="A627" s="10" t="s">
        <v>11</v>
      </c>
      <c r="B627" s="44"/>
      <c r="C627" s="45">
        <f>SUM(C628:C632)</f>
        <v>3441.4343600000002</v>
      </c>
      <c r="D627" s="44">
        <f t="shared" si="102"/>
        <v>143.39309833333334</v>
      </c>
      <c r="E627" s="44">
        <f t="shared" si="103"/>
        <v>323.1393765258216</v>
      </c>
      <c r="F627" s="44">
        <f t="shared" si="104"/>
        <v>13.464140688575901</v>
      </c>
    </row>
    <row r="628" spans="1:6" x14ac:dyDescent="0.45">
      <c r="A628" s="7" t="s">
        <v>12</v>
      </c>
      <c r="B628" s="44"/>
      <c r="C628" s="45"/>
      <c r="D628" s="44">
        <f t="shared" si="102"/>
        <v>0</v>
      </c>
      <c r="E628" s="44">
        <f t="shared" si="103"/>
        <v>0</v>
      </c>
      <c r="F628" s="44">
        <f t="shared" si="104"/>
        <v>0</v>
      </c>
    </row>
    <row r="629" spans="1:6" x14ac:dyDescent="0.45">
      <c r="A629" s="7" t="s">
        <v>13</v>
      </c>
      <c r="B629" s="44"/>
      <c r="C629" s="45"/>
      <c r="D629" s="44">
        <f t="shared" si="102"/>
        <v>0</v>
      </c>
      <c r="E629" s="44">
        <f t="shared" si="103"/>
        <v>0</v>
      </c>
      <c r="F629" s="44">
        <f t="shared" si="104"/>
        <v>0</v>
      </c>
    </row>
    <row r="630" spans="1:6" x14ac:dyDescent="0.45">
      <c r="A630" s="7" t="s">
        <v>16</v>
      </c>
      <c r="B630" s="44"/>
      <c r="C630" s="45"/>
      <c r="D630" s="44">
        <f t="shared" si="102"/>
        <v>0</v>
      </c>
      <c r="E630" s="44">
        <f t="shared" si="103"/>
        <v>0</v>
      </c>
      <c r="F630" s="44">
        <f t="shared" si="104"/>
        <v>0</v>
      </c>
    </row>
    <row r="631" spans="1:6" x14ac:dyDescent="0.45">
      <c r="A631" s="7" t="s">
        <v>17</v>
      </c>
      <c r="B631" s="44"/>
      <c r="C631" s="45">
        <v>3441.4343600000002</v>
      </c>
      <c r="D631" s="44">
        <f t="shared" si="102"/>
        <v>143.39309833333334</v>
      </c>
      <c r="E631" s="44">
        <f t="shared" si="103"/>
        <v>323.1393765258216</v>
      </c>
      <c r="F631" s="44">
        <f t="shared" si="104"/>
        <v>13.464140688575901</v>
      </c>
    </row>
    <row r="632" spans="1:6" x14ac:dyDescent="0.45">
      <c r="A632" s="7" t="s">
        <v>39</v>
      </c>
      <c r="B632" s="44"/>
      <c r="C632" s="45"/>
      <c r="D632" s="44">
        <f t="shared" si="102"/>
        <v>0</v>
      </c>
      <c r="E632" s="44">
        <f t="shared" si="103"/>
        <v>0</v>
      </c>
      <c r="F632" s="44">
        <f t="shared" si="104"/>
        <v>0</v>
      </c>
    </row>
    <row r="633" spans="1:6" x14ac:dyDescent="0.45">
      <c r="A633" s="4" t="s">
        <v>44</v>
      </c>
      <c r="B633" s="41"/>
      <c r="C633" s="42">
        <f>C634+C635</f>
        <v>654.73715000000004</v>
      </c>
      <c r="D633" s="41">
        <f t="shared" si="102"/>
        <v>27.280714583333335</v>
      </c>
      <c r="E633" s="41">
        <f t="shared" si="103"/>
        <v>61.477666666666671</v>
      </c>
      <c r="F633" s="41">
        <f t="shared" si="104"/>
        <v>2.5615694444444448</v>
      </c>
    </row>
    <row r="634" spans="1:6" x14ac:dyDescent="0.45">
      <c r="A634" s="5" t="s">
        <v>7</v>
      </c>
      <c r="B634" s="44"/>
      <c r="C634" s="45"/>
      <c r="D634" s="44">
        <f t="shared" si="102"/>
        <v>0</v>
      </c>
      <c r="E634" s="44">
        <f t="shared" si="103"/>
        <v>0</v>
      </c>
      <c r="F634" s="44">
        <f t="shared" si="104"/>
        <v>0</v>
      </c>
    </row>
    <row r="635" spans="1:6" x14ac:dyDescent="0.45">
      <c r="A635" s="10" t="s">
        <v>11</v>
      </c>
      <c r="B635" s="44"/>
      <c r="C635" s="45">
        <f>SUM(C636:C640)</f>
        <v>654.73715000000004</v>
      </c>
      <c r="D635" s="44">
        <f t="shared" si="102"/>
        <v>27.280714583333335</v>
      </c>
      <c r="E635" s="44">
        <f t="shared" si="103"/>
        <v>61.477666666666671</v>
      </c>
      <c r="F635" s="44">
        <f t="shared" si="104"/>
        <v>2.5615694444444448</v>
      </c>
    </row>
    <row r="636" spans="1:6" x14ac:dyDescent="0.45">
      <c r="A636" s="7" t="s">
        <v>12</v>
      </c>
      <c r="B636" s="44"/>
      <c r="C636" s="45"/>
      <c r="D636" s="44">
        <f t="shared" si="102"/>
        <v>0</v>
      </c>
      <c r="E636" s="44">
        <f t="shared" si="103"/>
        <v>0</v>
      </c>
      <c r="F636" s="44">
        <f t="shared" si="104"/>
        <v>0</v>
      </c>
    </row>
    <row r="637" spans="1:6" x14ac:dyDescent="0.45">
      <c r="A637" s="7" t="s">
        <v>13</v>
      </c>
      <c r="B637" s="44"/>
      <c r="C637" s="45"/>
      <c r="D637" s="44">
        <f t="shared" si="102"/>
        <v>0</v>
      </c>
      <c r="E637" s="44">
        <f t="shared" si="103"/>
        <v>0</v>
      </c>
      <c r="F637" s="44">
        <f t="shared" si="104"/>
        <v>0</v>
      </c>
    </row>
    <row r="638" spans="1:6" x14ac:dyDescent="0.45">
      <c r="A638" s="7" t="s">
        <v>16</v>
      </c>
      <c r="B638" s="44"/>
      <c r="C638" s="45"/>
      <c r="D638" s="44">
        <f t="shared" si="102"/>
        <v>0</v>
      </c>
      <c r="E638" s="44">
        <f t="shared" si="103"/>
        <v>0</v>
      </c>
      <c r="F638" s="44">
        <f t="shared" si="104"/>
        <v>0</v>
      </c>
    </row>
    <row r="639" spans="1:6" x14ac:dyDescent="0.45">
      <c r="A639" s="7" t="s">
        <v>17</v>
      </c>
      <c r="B639" s="44"/>
      <c r="C639" s="45">
        <v>654.73715000000004</v>
      </c>
      <c r="D639" s="44">
        <f t="shared" si="102"/>
        <v>27.280714583333335</v>
      </c>
      <c r="E639" s="44">
        <f t="shared" si="103"/>
        <v>61.477666666666671</v>
      </c>
      <c r="F639" s="44">
        <f t="shared" si="104"/>
        <v>2.5615694444444448</v>
      </c>
    </row>
    <row r="640" spans="1:6" x14ac:dyDescent="0.45">
      <c r="A640" s="7" t="s">
        <v>39</v>
      </c>
      <c r="B640" s="44"/>
      <c r="C640" s="45"/>
      <c r="D640" s="44">
        <f t="shared" si="102"/>
        <v>0</v>
      </c>
      <c r="E640" s="44">
        <f t="shared" si="103"/>
        <v>0</v>
      </c>
      <c r="F640" s="44">
        <f t="shared" si="104"/>
        <v>0</v>
      </c>
    </row>
    <row r="641" spans="1:6" x14ac:dyDescent="0.45">
      <c r="A641" s="2" t="s">
        <v>34</v>
      </c>
      <c r="B641" s="22"/>
      <c r="C641" s="23"/>
      <c r="D641" s="22"/>
      <c r="E641" s="22"/>
      <c r="F641" s="22"/>
    </row>
    <row r="642" spans="1:6" ht="38.4" x14ac:dyDescent="0.45">
      <c r="A642" s="3" t="s">
        <v>5</v>
      </c>
      <c r="B642" s="38"/>
      <c r="C642" s="39">
        <f>C643+C656+C669+C682+C691</f>
        <v>545456.14024400001</v>
      </c>
      <c r="D642" s="38">
        <f t="shared" ref="D642:D654" si="105">C642/24</f>
        <v>22727.339176833335</v>
      </c>
      <c r="E642" s="38">
        <f>C642/10.65</f>
        <v>51216.538990046945</v>
      </c>
      <c r="F642" s="38">
        <f>E642/24</f>
        <v>2134.0224579186229</v>
      </c>
    </row>
    <row r="643" spans="1:6" x14ac:dyDescent="0.45">
      <c r="A643" s="4" t="s">
        <v>6</v>
      </c>
      <c r="B643" s="41"/>
      <c r="C643" s="40">
        <f>SUM(C644:C648)</f>
        <v>476876</v>
      </c>
      <c r="D643" s="41">
        <f t="shared" si="105"/>
        <v>19869.833333333332</v>
      </c>
      <c r="E643" s="41">
        <f t="shared" ref="E643:E654" si="106">C643/10.65</f>
        <v>44777.089201877934</v>
      </c>
      <c r="F643" s="41">
        <f t="shared" ref="F643:F654" si="107">E643/24</f>
        <v>1865.7120500782473</v>
      </c>
    </row>
    <row r="644" spans="1:6" s="6" customFormat="1" x14ac:dyDescent="0.45">
      <c r="A644" s="5" t="s">
        <v>7</v>
      </c>
      <c r="B644" s="47"/>
      <c r="C644" s="45">
        <v>203000</v>
      </c>
      <c r="D644" s="44">
        <f t="shared" si="105"/>
        <v>8458.3333333333339</v>
      </c>
      <c r="E644" s="44">
        <f t="shared" si="106"/>
        <v>19061.032863849763</v>
      </c>
      <c r="F644" s="44">
        <f t="shared" si="107"/>
        <v>794.20970266040683</v>
      </c>
    </row>
    <row r="645" spans="1:6" x14ac:dyDescent="0.45">
      <c r="A645" s="7" t="s">
        <v>8</v>
      </c>
      <c r="B645" s="44"/>
      <c r="C645" s="43">
        <v>15576</v>
      </c>
      <c r="D645" s="44">
        <f t="shared" si="105"/>
        <v>649</v>
      </c>
      <c r="E645" s="44">
        <f t="shared" si="106"/>
        <v>1462.5352112676055</v>
      </c>
      <c r="F645" s="44">
        <f t="shared" si="107"/>
        <v>60.938967136150232</v>
      </c>
    </row>
    <row r="646" spans="1:6" x14ac:dyDescent="0.45">
      <c r="A646" s="7" t="s">
        <v>9</v>
      </c>
      <c r="B646" s="50"/>
      <c r="C646" s="54">
        <v>117200</v>
      </c>
      <c r="D646" s="44">
        <f t="shared" si="105"/>
        <v>4883.333333333333</v>
      </c>
      <c r="E646" s="44">
        <f t="shared" si="106"/>
        <v>11004.694835680752</v>
      </c>
      <c r="F646" s="44">
        <f t="shared" si="107"/>
        <v>458.52895148669796</v>
      </c>
    </row>
    <row r="647" spans="1:6" s="9" customFormat="1" x14ac:dyDescent="0.45">
      <c r="A647" s="8" t="s">
        <v>10</v>
      </c>
      <c r="B647" s="48"/>
      <c r="C647" s="45">
        <v>1100</v>
      </c>
      <c r="D647" s="44">
        <f t="shared" si="105"/>
        <v>45.833333333333336</v>
      </c>
      <c r="E647" s="44">
        <f t="shared" si="106"/>
        <v>103.28638497652582</v>
      </c>
      <c r="F647" s="44">
        <f t="shared" si="107"/>
        <v>4.3035993740219096</v>
      </c>
    </row>
    <row r="648" spans="1:6" s="11" customFormat="1" x14ac:dyDescent="0.45">
      <c r="A648" s="10" t="s">
        <v>11</v>
      </c>
      <c r="B648" s="49"/>
      <c r="C648" s="45">
        <f>SUM(C649:C655)</f>
        <v>140000</v>
      </c>
      <c r="D648" s="44">
        <f t="shared" si="105"/>
        <v>5833.333333333333</v>
      </c>
      <c r="E648" s="44">
        <f t="shared" si="106"/>
        <v>13145.539906103286</v>
      </c>
      <c r="F648" s="44">
        <f t="shared" si="107"/>
        <v>547.73082942097028</v>
      </c>
    </row>
    <row r="649" spans="1:6" x14ac:dyDescent="0.45">
      <c r="A649" s="7" t="s">
        <v>12</v>
      </c>
      <c r="B649" s="52">
        <v>78084</v>
      </c>
      <c r="C649" s="45">
        <v>43000</v>
      </c>
      <c r="D649" s="44">
        <f t="shared" si="105"/>
        <v>1791.6666666666667</v>
      </c>
      <c r="E649" s="44">
        <f t="shared" si="106"/>
        <v>4037.5586854460093</v>
      </c>
      <c r="F649" s="44">
        <f t="shared" si="107"/>
        <v>168.23161189358373</v>
      </c>
    </row>
    <row r="650" spans="1:6" x14ac:dyDescent="0.45">
      <c r="A650" s="7" t="s">
        <v>13</v>
      </c>
      <c r="B650" s="52">
        <v>27449</v>
      </c>
      <c r="C650" s="45">
        <v>10000</v>
      </c>
      <c r="D650" s="44">
        <f t="shared" si="105"/>
        <v>416.66666666666669</v>
      </c>
      <c r="E650" s="44">
        <f t="shared" si="106"/>
        <v>938.96713615023475</v>
      </c>
      <c r="F650" s="44">
        <f t="shared" si="107"/>
        <v>39.123630672926446</v>
      </c>
    </row>
    <row r="651" spans="1:6" x14ac:dyDescent="0.45">
      <c r="A651" s="7" t="s">
        <v>15</v>
      </c>
      <c r="B651" s="52">
        <v>0</v>
      </c>
      <c r="C651" s="45">
        <v>0</v>
      </c>
      <c r="D651" s="44">
        <f t="shared" si="105"/>
        <v>0</v>
      </c>
      <c r="E651" s="44">
        <f t="shared" si="106"/>
        <v>0</v>
      </c>
      <c r="F651" s="44">
        <f t="shared" si="107"/>
        <v>0</v>
      </c>
    </row>
    <row r="652" spans="1:6" x14ac:dyDescent="0.45">
      <c r="A652" s="7" t="s">
        <v>14</v>
      </c>
      <c r="B652" s="52">
        <v>0</v>
      </c>
      <c r="C652" s="45">
        <v>0</v>
      </c>
      <c r="D652" s="44">
        <f t="shared" si="105"/>
        <v>0</v>
      </c>
      <c r="E652" s="44">
        <f t="shared" si="106"/>
        <v>0</v>
      </c>
      <c r="F652" s="44">
        <f t="shared" si="107"/>
        <v>0</v>
      </c>
    </row>
    <row r="653" spans="1:6" x14ac:dyDescent="0.45">
      <c r="A653" s="7" t="s">
        <v>16</v>
      </c>
      <c r="B653" s="52">
        <v>202095.6</v>
      </c>
      <c r="C653" s="45">
        <v>0</v>
      </c>
      <c r="D653" s="44">
        <f t="shared" si="105"/>
        <v>0</v>
      </c>
      <c r="E653" s="44">
        <f t="shared" si="106"/>
        <v>0</v>
      </c>
      <c r="F653" s="44">
        <f t="shared" si="107"/>
        <v>0</v>
      </c>
    </row>
    <row r="654" spans="1:6" x14ac:dyDescent="0.45">
      <c r="A654" s="7" t="s">
        <v>17</v>
      </c>
      <c r="B654" s="52">
        <v>157937</v>
      </c>
      <c r="C654" s="45">
        <v>87000</v>
      </c>
      <c r="D654" s="44">
        <f t="shared" si="105"/>
        <v>3625</v>
      </c>
      <c r="E654" s="44">
        <f t="shared" si="106"/>
        <v>8169.0140845070418</v>
      </c>
      <c r="F654" s="44">
        <f t="shared" si="107"/>
        <v>340.3755868544601</v>
      </c>
    </row>
    <row r="655" spans="1:6" x14ac:dyDescent="0.45">
      <c r="A655" s="7" t="s">
        <v>39</v>
      </c>
      <c r="B655" s="52">
        <v>21623</v>
      </c>
      <c r="C655" s="45">
        <v>0</v>
      </c>
      <c r="D655" s="44"/>
      <c r="E655" s="44"/>
      <c r="F655" s="44"/>
    </row>
    <row r="656" spans="1:6" x14ac:dyDescent="0.45">
      <c r="A656" s="4" t="s">
        <v>32</v>
      </c>
      <c r="B656" s="41"/>
      <c r="C656" s="42">
        <f>SUM(C657:C661)</f>
        <v>11050</v>
      </c>
      <c r="D656" s="41">
        <f t="shared" ref="D656:D667" si="108">C656/24</f>
        <v>460.41666666666669</v>
      </c>
      <c r="E656" s="41">
        <f t="shared" ref="E656:E667" si="109">C656/10.65</f>
        <v>1037.5586854460093</v>
      </c>
      <c r="F656" s="41">
        <f t="shared" ref="F656:F667" si="110">E656/24</f>
        <v>43.231611893583725</v>
      </c>
    </row>
    <row r="657" spans="1:6" s="6" customFormat="1" x14ac:dyDescent="0.45">
      <c r="A657" s="5" t="s">
        <v>7</v>
      </c>
      <c r="B657" s="47"/>
      <c r="C657" s="45">
        <v>50</v>
      </c>
      <c r="D657" s="44">
        <f t="shared" si="108"/>
        <v>2.0833333333333335</v>
      </c>
      <c r="E657" s="44">
        <f t="shared" si="109"/>
        <v>4.694835680751174</v>
      </c>
      <c r="F657" s="44">
        <f t="shared" si="110"/>
        <v>0.19561815336463226</v>
      </c>
    </row>
    <row r="658" spans="1:6" x14ac:dyDescent="0.45">
      <c r="A658" s="7" t="s">
        <v>8</v>
      </c>
      <c r="B658" s="44"/>
      <c r="C658" s="45">
        <v>0</v>
      </c>
      <c r="D658" s="44">
        <f t="shared" si="108"/>
        <v>0</v>
      </c>
      <c r="E658" s="44">
        <f t="shared" si="109"/>
        <v>0</v>
      </c>
      <c r="F658" s="44">
        <f t="shared" si="110"/>
        <v>0</v>
      </c>
    </row>
    <row r="659" spans="1:6" x14ac:dyDescent="0.45">
      <c r="A659" s="7" t="s">
        <v>9</v>
      </c>
      <c r="B659" s="44"/>
      <c r="C659" s="45">
        <v>0</v>
      </c>
      <c r="D659" s="44">
        <f t="shared" si="108"/>
        <v>0</v>
      </c>
      <c r="E659" s="44">
        <f t="shared" si="109"/>
        <v>0</v>
      </c>
      <c r="F659" s="44">
        <f t="shared" si="110"/>
        <v>0</v>
      </c>
    </row>
    <row r="660" spans="1:6" s="9" customFormat="1" x14ac:dyDescent="0.45">
      <c r="A660" s="8" t="s">
        <v>10</v>
      </c>
      <c r="B660" s="48"/>
      <c r="C660" s="45">
        <v>0</v>
      </c>
      <c r="D660" s="44">
        <f t="shared" si="108"/>
        <v>0</v>
      </c>
      <c r="E660" s="44">
        <f t="shared" si="109"/>
        <v>0</v>
      </c>
      <c r="F660" s="44">
        <f t="shared" si="110"/>
        <v>0</v>
      </c>
    </row>
    <row r="661" spans="1:6" s="11" customFormat="1" x14ac:dyDescent="0.45">
      <c r="A661" s="10" t="s">
        <v>11</v>
      </c>
      <c r="B661" s="49"/>
      <c r="C661" s="45">
        <f>SUM(C662:C668)</f>
        <v>11000</v>
      </c>
      <c r="D661" s="44">
        <f t="shared" si="108"/>
        <v>458.33333333333331</v>
      </c>
      <c r="E661" s="44">
        <f t="shared" si="109"/>
        <v>1032.8638497652582</v>
      </c>
      <c r="F661" s="44">
        <f t="shared" si="110"/>
        <v>43.035993740219091</v>
      </c>
    </row>
    <row r="662" spans="1:6" x14ac:dyDescent="0.45">
      <c r="A662" s="7" t="s">
        <v>12</v>
      </c>
      <c r="B662" s="44"/>
      <c r="C662" s="45">
        <v>250</v>
      </c>
      <c r="D662" s="44">
        <f t="shared" si="108"/>
        <v>10.416666666666666</v>
      </c>
      <c r="E662" s="44">
        <f t="shared" si="109"/>
        <v>23.474178403755868</v>
      </c>
      <c r="F662" s="44">
        <f t="shared" si="110"/>
        <v>0.97809076682316121</v>
      </c>
    </row>
    <row r="663" spans="1:6" x14ac:dyDescent="0.45">
      <c r="A663" s="7" t="s">
        <v>13</v>
      </c>
      <c r="B663" s="44"/>
      <c r="C663" s="45">
        <v>900</v>
      </c>
      <c r="D663" s="44">
        <f t="shared" si="108"/>
        <v>37.5</v>
      </c>
      <c r="E663" s="44">
        <f t="shared" si="109"/>
        <v>84.507042253521121</v>
      </c>
      <c r="F663" s="44">
        <f t="shared" si="110"/>
        <v>3.52112676056338</v>
      </c>
    </row>
    <row r="664" spans="1:6" x14ac:dyDescent="0.45">
      <c r="A664" s="7" t="s">
        <v>15</v>
      </c>
      <c r="B664" s="44"/>
      <c r="C664" s="45">
        <v>0</v>
      </c>
      <c r="D664" s="44">
        <f t="shared" si="108"/>
        <v>0</v>
      </c>
      <c r="E664" s="44">
        <f t="shared" si="109"/>
        <v>0</v>
      </c>
      <c r="F664" s="44">
        <f t="shared" si="110"/>
        <v>0</v>
      </c>
    </row>
    <row r="665" spans="1:6" x14ac:dyDescent="0.45">
      <c r="A665" s="7" t="s">
        <v>14</v>
      </c>
      <c r="B665" s="44"/>
      <c r="C665" s="45">
        <v>0</v>
      </c>
      <c r="D665" s="44">
        <f t="shared" si="108"/>
        <v>0</v>
      </c>
      <c r="E665" s="44">
        <f t="shared" si="109"/>
        <v>0</v>
      </c>
      <c r="F665" s="44">
        <f t="shared" si="110"/>
        <v>0</v>
      </c>
    </row>
    <row r="666" spans="1:6" x14ac:dyDescent="0.45">
      <c r="A666" s="7" t="s">
        <v>16</v>
      </c>
      <c r="B666" s="44"/>
      <c r="C666" s="45">
        <v>0</v>
      </c>
      <c r="D666" s="44">
        <f t="shared" si="108"/>
        <v>0</v>
      </c>
      <c r="E666" s="44">
        <f t="shared" si="109"/>
        <v>0</v>
      </c>
      <c r="F666" s="44">
        <f t="shared" si="110"/>
        <v>0</v>
      </c>
    </row>
    <row r="667" spans="1:6" x14ac:dyDescent="0.45">
      <c r="A667" s="7" t="s">
        <v>17</v>
      </c>
      <c r="B667" s="44"/>
      <c r="C667" s="45">
        <v>9850</v>
      </c>
      <c r="D667" s="44">
        <f t="shared" si="108"/>
        <v>410.41666666666669</v>
      </c>
      <c r="E667" s="44">
        <f t="shared" si="109"/>
        <v>924.88262910798119</v>
      </c>
      <c r="F667" s="44">
        <f t="shared" si="110"/>
        <v>38.53677621283255</v>
      </c>
    </row>
    <row r="668" spans="1:6" x14ac:dyDescent="0.45">
      <c r="A668" s="7" t="s">
        <v>39</v>
      </c>
      <c r="B668" s="44"/>
      <c r="C668" s="45">
        <v>0</v>
      </c>
      <c r="D668" s="44"/>
      <c r="E668" s="44"/>
      <c r="F668" s="44"/>
    </row>
    <row r="669" spans="1:6" x14ac:dyDescent="0.45">
      <c r="A669" s="4" t="s">
        <v>19</v>
      </c>
      <c r="B669" s="41"/>
      <c r="C669" s="42">
        <f>SUM(C670:C674)</f>
        <v>55500</v>
      </c>
      <c r="D669" s="41">
        <f t="shared" ref="D669:D680" si="111">C669/24</f>
        <v>2312.5</v>
      </c>
      <c r="E669" s="41">
        <f t="shared" ref="E669:E680" si="112">C669/10.65</f>
        <v>5211.2676056338023</v>
      </c>
      <c r="F669" s="41">
        <f t="shared" ref="F669:F680" si="113">E669/24</f>
        <v>217.13615023474176</v>
      </c>
    </row>
    <row r="670" spans="1:6" s="6" customFormat="1" x14ac:dyDescent="0.45">
      <c r="A670" s="5" t="s">
        <v>7</v>
      </c>
      <c r="B670" s="47"/>
      <c r="C670" s="45">
        <v>11000</v>
      </c>
      <c r="D670" s="44">
        <f t="shared" si="111"/>
        <v>458.33333333333331</v>
      </c>
      <c r="E670" s="44">
        <f t="shared" si="112"/>
        <v>1032.8638497652582</v>
      </c>
      <c r="F670" s="44">
        <f t="shared" si="113"/>
        <v>43.035993740219091</v>
      </c>
    </row>
    <row r="671" spans="1:6" x14ac:dyDescent="0.45">
      <c r="A671" s="7" t="s">
        <v>8</v>
      </c>
      <c r="B671" s="44"/>
      <c r="C671" s="45">
        <v>0</v>
      </c>
      <c r="D671" s="44">
        <f t="shared" si="111"/>
        <v>0</v>
      </c>
      <c r="E671" s="44">
        <f t="shared" si="112"/>
        <v>0</v>
      </c>
      <c r="F671" s="44">
        <f t="shared" si="113"/>
        <v>0</v>
      </c>
    </row>
    <row r="672" spans="1:6" x14ac:dyDescent="0.45">
      <c r="A672" s="7" t="s">
        <v>9</v>
      </c>
      <c r="B672" s="44"/>
      <c r="C672" s="45">
        <v>0</v>
      </c>
      <c r="D672" s="44">
        <f t="shared" si="111"/>
        <v>0</v>
      </c>
      <c r="E672" s="44">
        <f t="shared" si="112"/>
        <v>0</v>
      </c>
      <c r="F672" s="44">
        <f t="shared" si="113"/>
        <v>0</v>
      </c>
    </row>
    <row r="673" spans="1:6" s="9" customFormat="1" x14ac:dyDescent="0.45">
      <c r="A673" s="8" t="s">
        <v>10</v>
      </c>
      <c r="B673" s="48"/>
      <c r="C673" s="45">
        <v>0</v>
      </c>
      <c r="D673" s="44">
        <f t="shared" si="111"/>
        <v>0</v>
      </c>
      <c r="E673" s="44">
        <f t="shared" si="112"/>
        <v>0</v>
      </c>
      <c r="F673" s="44">
        <f t="shared" si="113"/>
        <v>0</v>
      </c>
    </row>
    <row r="674" spans="1:6" s="11" customFormat="1" x14ac:dyDescent="0.45">
      <c r="A674" s="10" t="s">
        <v>11</v>
      </c>
      <c r="B674" s="49"/>
      <c r="C674" s="45">
        <f>SUM(C675:C680)</f>
        <v>44500</v>
      </c>
      <c r="D674" s="44">
        <f t="shared" si="111"/>
        <v>1854.1666666666667</v>
      </c>
      <c r="E674" s="44">
        <f t="shared" si="112"/>
        <v>4178.4037558685441</v>
      </c>
      <c r="F674" s="44">
        <f t="shared" si="113"/>
        <v>174.10015649452268</v>
      </c>
    </row>
    <row r="675" spans="1:6" x14ac:dyDescent="0.45">
      <c r="A675" s="7" t="s">
        <v>12</v>
      </c>
      <c r="B675" s="44"/>
      <c r="C675" s="45">
        <v>0</v>
      </c>
      <c r="D675" s="44">
        <f t="shared" si="111"/>
        <v>0</v>
      </c>
      <c r="E675" s="44">
        <f t="shared" si="112"/>
        <v>0</v>
      </c>
      <c r="F675" s="44">
        <f t="shared" si="113"/>
        <v>0</v>
      </c>
    </row>
    <row r="676" spans="1:6" x14ac:dyDescent="0.45">
      <c r="A676" s="7" t="s">
        <v>13</v>
      </c>
      <c r="B676" s="44"/>
      <c r="C676" s="45">
        <v>2000</v>
      </c>
      <c r="D676" s="44">
        <f t="shared" si="111"/>
        <v>83.333333333333329</v>
      </c>
      <c r="E676" s="44">
        <f t="shared" si="112"/>
        <v>187.79342723004694</v>
      </c>
      <c r="F676" s="44">
        <f t="shared" si="113"/>
        <v>7.8247261345852896</v>
      </c>
    </row>
    <row r="677" spans="1:6" x14ac:dyDescent="0.45">
      <c r="A677" s="7" t="s">
        <v>15</v>
      </c>
      <c r="B677" s="44"/>
      <c r="C677" s="45">
        <v>0</v>
      </c>
      <c r="D677" s="44">
        <f t="shared" si="111"/>
        <v>0</v>
      </c>
      <c r="E677" s="44">
        <f t="shared" si="112"/>
        <v>0</v>
      </c>
      <c r="F677" s="44">
        <f t="shared" si="113"/>
        <v>0</v>
      </c>
    </row>
    <row r="678" spans="1:6" x14ac:dyDescent="0.45">
      <c r="A678" s="7" t="s">
        <v>14</v>
      </c>
      <c r="B678" s="44"/>
      <c r="C678" s="45">
        <v>0</v>
      </c>
      <c r="D678" s="44">
        <f t="shared" si="111"/>
        <v>0</v>
      </c>
      <c r="E678" s="44">
        <f t="shared" si="112"/>
        <v>0</v>
      </c>
      <c r="F678" s="44">
        <f t="shared" si="113"/>
        <v>0</v>
      </c>
    </row>
    <row r="679" spans="1:6" x14ac:dyDescent="0.45">
      <c r="A679" s="7" t="s">
        <v>16</v>
      </c>
      <c r="B679" s="44"/>
      <c r="C679" s="45">
        <v>0</v>
      </c>
      <c r="D679" s="44">
        <f t="shared" si="111"/>
        <v>0</v>
      </c>
      <c r="E679" s="44">
        <f t="shared" si="112"/>
        <v>0</v>
      </c>
      <c r="F679" s="44">
        <f t="shared" si="113"/>
        <v>0</v>
      </c>
    </row>
    <row r="680" spans="1:6" x14ac:dyDescent="0.45">
      <c r="A680" s="7" t="s">
        <v>17</v>
      </c>
      <c r="B680" s="44"/>
      <c r="C680" s="45">
        <v>42500</v>
      </c>
      <c r="D680" s="44">
        <f t="shared" si="111"/>
        <v>1770.8333333333333</v>
      </c>
      <c r="E680" s="44">
        <f t="shared" si="112"/>
        <v>3990.6103286384973</v>
      </c>
      <c r="F680" s="44">
        <f t="shared" si="113"/>
        <v>166.27543035993739</v>
      </c>
    </row>
    <row r="681" spans="1:6" x14ac:dyDescent="0.45">
      <c r="A681" s="55" t="s">
        <v>39</v>
      </c>
      <c r="B681" s="44"/>
      <c r="C681" s="45">
        <v>0</v>
      </c>
      <c r="D681" s="44"/>
      <c r="E681" s="44"/>
      <c r="F681" s="44"/>
    </row>
    <row r="682" spans="1:6" x14ac:dyDescent="0.45">
      <c r="A682" s="4" t="s">
        <v>43</v>
      </c>
      <c r="B682" s="41"/>
      <c r="C682" s="42">
        <f>C683+C685+C684</f>
        <v>1998.440059</v>
      </c>
      <c r="D682" s="41">
        <f t="shared" ref="D682:D698" si="114">C682/24</f>
        <v>83.268335791666672</v>
      </c>
      <c r="E682" s="41">
        <f t="shared" ref="E682:E698" si="115">C682/10.65</f>
        <v>187.6469538967136</v>
      </c>
      <c r="F682" s="41">
        <f t="shared" ref="F682:F698" si="116">E682/24</f>
        <v>7.8186230790297335</v>
      </c>
    </row>
    <row r="683" spans="1:6" x14ac:dyDescent="0.45">
      <c r="A683" s="5" t="s">
        <v>7</v>
      </c>
      <c r="B683" s="44"/>
      <c r="C683" s="45"/>
      <c r="D683" s="44">
        <f t="shared" si="114"/>
        <v>0</v>
      </c>
      <c r="E683" s="44">
        <f t="shared" si="115"/>
        <v>0</v>
      </c>
      <c r="F683" s="44">
        <f t="shared" si="116"/>
        <v>0</v>
      </c>
    </row>
    <row r="684" spans="1:6" x14ac:dyDescent="0.45">
      <c r="A684" s="51" t="s">
        <v>10</v>
      </c>
      <c r="B684" s="44"/>
      <c r="C684" s="45"/>
      <c r="D684" s="44">
        <f t="shared" si="114"/>
        <v>0</v>
      </c>
      <c r="E684" s="44">
        <f t="shared" si="115"/>
        <v>0</v>
      </c>
      <c r="F684" s="44">
        <f t="shared" si="116"/>
        <v>0</v>
      </c>
    </row>
    <row r="685" spans="1:6" x14ac:dyDescent="0.45">
      <c r="A685" s="10" t="s">
        <v>11</v>
      </c>
      <c r="B685" s="44"/>
      <c r="C685" s="45">
        <f>SUM(C686:C690)</f>
        <v>1998.440059</v>
      </c>
      <c r="D685" s="44">
        <f t="shared" si="114"/>
        <v>83.268335791666672</v>
      </c>
      <c r="E685" s="44">
        <f t="shared" si="115"/>
        <v>187.6469538967136</v>
      </c>
      <c r="F685" s="44">
        <f t="shared" si="116"/>
        <v>7.8186230790297335</v>
      </c>
    </row>
    <row r="686" spans="1:6" x14ac:dyDescent="0.45">
      <c r="A686" s="7" t="s">
        <v>12</v>
      </c>
      <c r="B686" s="44"/>
      <c r="C686" s="45"/>
      <c r="D686" s="44">
        <f t="shared" si="114"/>
        <v>0</v>
      </c>
      <c r="E686" s="44">
        <f t="shared" si="115"/>
        <v>0</v>
      </c>
      <c r="F686" s="44">
        <f t="shared" si="116"/>
        <v>0</v>
      </c>
    </row>
    <row r="687" spans="1:6" x14ac:dyDescent="0.45">
      <c r="A687" s="7" t="s">
        <v>13</v>
      </c>
      <c r="B687" s="44"/>
      <c r="C687" s="45"/>
      <c r="D687" s="44">
        <f t="shared" si="114"/>
        <v>0</v>
      </c>
      <c r="E687" s="44">
        <f t="shared" si="115"/>
        <v>0</v>
      </c>
      <c r="F687" s="44">
        <f t="shared" si="116"/>
        <v>0</v>
      </c>
    </row>
    <row r="688" spans="1:6" x14ac:dyDescent="0.45">
      <c r="A688" s="7" t="s">
        <v>16</v>
      </c>
      <c r="B688" s="44"/>
      <c r="C688" s="45"/>
      <c r="D688" s="44">
        <f t="shared" si="114"/>
        <v>0</v>
      </c>
      <c r="E688" s="44">
        <f t="shared" si="115"/>
        <v>0</v>
      </c>
      <c r="F688" s="44">
        <f t="shared" si="116"/>
        <v>0</v>
      </c>
    </row>
    <row r="689" spans="1:6" x14ac:dyDescent="0.45">
      <c r="A689" s="7" t="s">
        <v>17</v>
      </c>
      <c r="B689" s="44"/>
      <c r="C689" s="45">
        <v>1998.440059</v>
      </c>
      <c r="D689" s="44">
        <f t="shared" si="114"/>
        <v>83.268335791666672</v>
      </c>
      <c r="E689" s="44">
        <f t="shared" si="115"/>
        <v>187.6469538967136</v>
      </c>
      <c r="F689" s="44">
        <f t="shared" si="116"/>
        <v>7.8186230790297335</v>
      </c>
    </row>
    <row r="690" spans="1:6" x14ac:dyDescent="0.45">
      <c r="A690" s="7" t="s">
        <v>39</v>
      </c>
      <c r="B690" s="44"/>
      <c r="C690" s="45"/>
      <c r="D690" s="44">
        <f t="shared" si="114"/>
        <v>0</v>
      </c>
      <c r="E690" s="44">
        <f t="shared" si="115"/>
        <v>0</v>
      </c>
      <c r="F690" s="44">
        <f t="shared" si="116"/>
        <v>0</v>
      </c>
    </row>
    <row r="691" spans="1:6" x14ac:dyDescent="0.45">
      <c r="A691" s="4" t="s">
        <v>44</v>
      </c>
      <c r="B691" s="41"/>
      <c r="C691" s="42">
        <f>C692+C693</f>
        <v>31.700185000000001</v>
      </c>
      <c r="D691" s="41">
        <f t="shared" si="114"/>
        <v>1.3208410416666667</v>
      </c>
      <c r="E691" s="41">
        <f t="shared" si="115"/>
        <v>2.976543192488263</v>
      </c>
      <c r="F691" s="41">
        <f t="shared" si="116"/>
        <v>0.12402263302034429</v>
      </c>
    </row>
    <row r="692" spans="1:6" x14ac:dyDescent="0.45">
      <c r="A692" s="5" t="s">
        <v>7</v>
      </c>
      <c r="B692" s="44"/>
      <c r="C692" s="45"/>
      <c r="D692" s="44">
        <f t="shared" si="114"/>
        <v>0</v>
      </c>
      <c r="E692" s="44">
        <f t="shared" si="115"/>
        <v>0</v>
      </c>
      <c r="F692" s="44">
        <f t="shared" si="116"/>
        <v>0</v>
      </c>
    </row>
    <row r="693" spans="1:6" x14ac:dyDescent="0.45">
      <c r="A693" s="10" t="s">
        <v>11</v>
      </c>
      <c r="B693" s="44"/>
      <c r="C693" s="45">
        <f>SUM(C694:C698)</f>
        <v>31.700185000000001</v>
      </c>
      <c r="D693" s="44">
        <f t="shared" si="114"/>
        <v>1.3208410416666667</v>
      </c>
      <c r="E693" s="44">
        <f t="shared" si="115"/>
        <v>2.976543192488263</v>
      </c>
      <c r="F693" s="44">
        <f t="shared" si="116"/>
        <v>0.12402263302034429</v>
      </c>
    </row>
    <row r="694" spans="1:6" x14ac:dyDescent="0.45">
      <c r="A694" s="7" t="s">
        <v>12</v>
      </c>
      <c r="B694" s="44"/>
      <c r="C694" s="45"/>
      <c r="D694" s="44">
        <f t="shared" si="114"/>
        <v>0</v>
      </c>
      <c r="E694" s="44">
        <f t="shared" si="115"/>
        <v>0</v>
      </c>
      <c r="F694" s="44">
        <f t="shared" si="116"/>
        <v>0</v>
      </c>
    </row>
    <row r="695" spans="1:6" x14ac:dyDescent="0.45">
      <c r="A695" s="7" t="s">
        <v>13</v>
      </c>
      <c r="B695" s="44"/>
      <c r="C695" s="45"/>
      <c r="D695" s="44">
        <f t="shared" si="114"/>
        <v>0</v>
      </c>
      <c r="E695" s="44">
        <f t="shared" si="115"/>
        <v>0</v>
      </c>
      <c r="F695" s="44">
        <f t="shared" si="116"/>
        <v>0</v>
      </c>
    </row>
    <row r="696" spans="1:6" x14ac:dyDescent="0.45">
      <c r="A696" s="7" t="s">
        <v>16</v>
      </c>
      <c r="B696" s="44"/>
      <c r="C696" s="45"/>
      <c r="D696" s="44">
        <f t="shared" si="114"/>
        <v>0</v>
      </c>
      <c r="E696" s="44">
        <f t="shared" si="115"/>
        <v>0</v>
      </c>
      <c r="F696" s="44">
        <f t="shared" si="116"/>
        <v>0</v>
      </c>
    </row>
    <row r="697" spans="1:6" x14ac:dyDescent="0.45">
      <c r="A697" s="7" t="s">
        <v>17</v>
      </c>
      <c r="B697" s="44"/>
      <c r="C697" s="45">
        <v>31.700185000000001</v>
      </c>
      <c r="D697" s="44">
        <f t="shared" si="114"/>
        <v>1.3208410416666667</v>
      </c>
      <c r="E697" s="44">
        <f t="shared" si="115"/>
        <v>2.976543192488263</v>
      </c>
      <c r="F697" s="44">
        <f t="shared" si="116"/>
        <v>0.12402263302034429</v>
      </c>
    </row>
    <row r="698" spans="1:6" x14ac:dyDescent="0.45">
      <c r="A698" s="7" t="s">
        <v>39</v>
      </c>
      <c r="B698" s="44"/>
      <c r="C698" s="45"/>
      <c r="D698" s="44">
        <f t="shared" si="114"/>
        <v>0</v>
      </c>
      <c r="E698" s="44">
        <f t="shared" si="115"/>
        <v>0</v>
      </c>
      <c r="F698" s="44">
        <f t="shared" si="116"/>
        <v>0</v>
      </c>
    </row>
    <row r="700" spans="1:6" x14ac:dyDescent="0.45">
      <c r="A700" s="34"/>
    </row>
    <row r="701" spans="1:6" x14ac:dyDescent="0.45">
      <c r="A701" s="34"/>
    </row>
    <row r="702" spans="1:6" x14ac:dyDescent="0.45">
      <c r="A702" s="34"/>
    </row>
    <row r="703" spans="1:6" x14ac:dyDescent="0.45">
      <c r="A703" s="34"/>
    </row>
    <row r="704" spans="1:6" x14ac:dyDescent="0.45">
      <c r="A704" s="34"/>
    </row>
    <row r="706" spans="1:1" x14ac:dyDescent="0.45">
      <c r="A706" s="34"/>
    </row>
    <row r="707" spans="1:1" x14ac:dyDescent="0.45">
      <c r="A707" s="34"/>
    </row>
  </sheetData>
  <autoFilter ref="A1:F1704" xr:uid="{00000000-0009-0000-0000-000039000000}"/>
  <mergeCells count="2">
    <mergeCell ref="B1:F1"/>
    <mergeCell ref="A1:A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94" fitToHeight="0" orientation="landscape" r:id="rId1"/>
  <headerFooter>
    <oddFooter>&amp;C&amp;P&amp;R28.09.2018</oddFooter>
  </headerFooter>
  <rowBreaks count="11" manualBreakCount="11">
    <brk id="60" max="25" man="1"/>
    <brk id="118" max="25" man="1"/>
    <brk id="176" max="25" man="1"/>
    <brk id="234" max="25" man="1"/>
    <brk id="292" max="25" man="1"/>
    <brk id="350" max="25" man="1"/>
    <brk id="408" max="25" man="1"/>
    <brk id="466" max="25" man="1"/>
    <brk id="524" max="25" man="1"/>
    <brk id="582" max="25" man="1"/>
    <brk id="640" max="2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0A69-0DA4-4A50-888D-6B9B99063F55}">
  <sheetPr>
    <tabColor rgb="FF008000"/>
  </sheetPr>
  <dimension ref="A1:F601"/>
  <sheetViews>
    <sheetView showGridLines="0" zoomScaleNormal="100" zoomScaleSheetLayoutView="110" workbookViewId="0">
      <pane xSplit="1" ySplit="2" topLeftCell="B3" activePane="bottomRight" state="frozen"/>
      <selection activeCell="AM593" sqref="AM593"/>
      <selection pane="topRight" activeCell="AM593" sqref="AM593"/>
      <selection pane="bottomLeft" activeCell="AM593" sqref="AM593"/>
      <selection pane="bottomRight" activeCell="B3" sqref="B3"/>
    </sheetView>
  </sheetViews>
  <sheetFormatPr defaultColWidth="15.5546875" defaultRowHeight="19.2" x14ac:dyDescent="0.45"/>
  <cols>
    <col min="1" max="1" width="45.6640625" style="12" customWidth="1"/>
    <col min="2" max="3" width="11.88671875" style="32" customWidth="1"/>
    <col min="4" max="6" width="11.88671875" style="33" customWidth="1"/>
    <col min="7" max="16384" width="15.5546875" style="12"/>
  </cols>
  <sheetData>
    <row r="1" spans="1:6" ht="14.4" customHeight="1" x14ac:dyDescent="0.45">
      <c r="A1" s="77" t="s">
        <v>0</v>
      </c>
      <c r="B1" s="76" t="s">
        <v>42</v>
      </c>
      <c r="C1" s="76"/>
      <c r="D1" s="76"/>
      <c r="E1" s="76"/>
      <c r="F1" s="76"/>
    </row>
    <row r="2" spans="1:6" ht="56.25" customHeight="1" x14ac:dyDescent="0.45">
      <c r="A2" s="77"/>
      <c r="B2" s="19" t="s">
        <v>38</v>
      </c>
      <c r="C2" s="35" t="s">
        <v>40</v>
      </c>
      <c r="D2" s="36" t="s">
        <v>1</v>
      </c>
      <c r="E2" s="36" t="s">
        <v>2</v>
      </c>
      <c r="F2" s="36" t="s">
        <v>3</v>
      </c>
    </row>
    <row r="3" spans="1:6" x14ac:dyDescent="0.45">
      <c r="A3" s="2" t="s">
        <v>4</v>
      </c>
      <c r="B3" s="20"/>
      <c r="C3" s="37">
        <f>C4+C53+C102+C151+C200+C249+C298+C347+C396+C445+C494+C543</f>
        <v>6519679.7091190005</v>
      </c>
      <c r="D3" s="37">
        <f>D4+D53+D102+D151+D200+D249+D298+D347+D396+D445+D494+D543</f>
        <v>271653.32121329167</v>
      </c>
      <c r="E3" s="37"/>
      <c r="F3" s="37"/>
    </row>
    <row r="4" spans="1:6" ht="38.4" x14ac:dyDescent="0.45">
      <c r="A4" s="13" t="s">
        <v>35</v>
      </c>
      <c r="B4" s="56"/>
      <c r="C4" s="57">
        <f>C5+C15+C25+C35+C44</f>
        <v>512969.62455200002</v>
      </c>
      <c r="D4" s="56">
        <f>C4/24</f>
        <v>21373.734356333334</v>
      </c>
      <c r="E4" s="56">
        <f>C4/10.65</f>
        <v>48166.161929765258</v>
      </c>
      <c r="F4" s="56">
        <f>E4/24</f>
        <v>2006.9234137402191</v>
      </c>
    </row>
    <row r="5" spans="1:6" x14ac:dyDescent="0.45">
      <c r="A5" s="4" t="s">
        <v>6</v>
      </c>
      <c r="B5" s="58"/>
      <c r="C5" s="59">
        <f>SUM(C6:C8)</f>
        <v>344300</v>
      </c>
      <c r="D5" s="58">
        <f t="shared" ref="D5:D51" si="0">C5/24</f>
        <v>14345.833333333334</v>
      </c>
      <c r="E5" s="58">
        <f t="shared" ref="E5:E51" si="1">C5/10.65</f>
        <v>32328.638497652581</v>
      </c>
      <c r="F5" s="58">
        <f t="shared" ref="F5:F51" si="2">E5/24</f>
        <v>1347.0266040688575</v>
      </c>
    </row>
    <row r="6" spans="1:6" s="14" customFormat="1" x14ac:dyDescent="0.45">
      <c r="A6" s="5" t="s">
        <v>36</v>
      </c>
      <c r="B6" s="46">
        <v>2258284</v>
      </c>
      <c r="C6" s="61">
        <v>275000</v>
      </c>
      <c r="D6" s="60">
        <f t="shared" si="0"/>
        <v>11458.333333333334</v>
      </c>
      <c r="E6" s="60">
        <f t="shared" si="1"/>
        <v>25821.596244131455</v>
      </c>
      <c r="F6" s="60">
        <f t="shared" si="2"/>
        <v>1075.8998435054773</v>
      </c>
    </row>
    <row r="7" spans="1:6" s="15" customFormat="1" x14ac:dyDescent="0.45">
      <c r="A7" s="8" t="s">
        <v>10</v>
      </c>
      <c r="B7" s="46">
        <v>284765</v>
      </c>
      <c r="C7" s="62">
        <v>300</v>
      </c>
      <c r="D7" s="60">
        <f t="shared" si="0"/>
        <v>12.5</v>
      </c>
      <c r="E7" s="60">
        <f t="shared" si="1"/>
        <v>28.16901408450704</v>
      </c>
      <c r="F7" s="60">
        <f t="shared" si="2"/>
        <v>1.1737089201877933</v>
      </c>
    </row>
    <row r="8" spans="1:6" s="17" customFormat="1" x14ac:dyDescent="0.45">
      <c r="A8" s="16" t="s">
        <v>11</v>
      </c>
      <c r="B8" s="46"/>
      <c r="C8" s="62">
        <f>SUM(C9:C14)</f>
        <v>69000</v>
      </c>
      <c r="D8" s="60">
        <f t="shared" si="0"/>
        <v>2875</v>
      </c>
      <c r="E8" s="60">
        <f t="shared" si="1"/>
        <v>6478.8732394366198</v>
      </c>
      <c r="F8" s="60">
        <f t="shared" si="2"/>
        <v>269.95305164319251</v>
      </c>
    </row>
    <row r="9" spans="1:6" x14ac:dyDescent="0.45">
      <c r="A9" s="7" t="s">
        <v>12</v>
      </c>
      <c r="B9" s="21">
        <v>78889</v>
      </c>
      <c r="C9" s="62">
        <v>69000</v>
      </c>
      <c r="D9" s="60">
        <f t="shared" si="0"/>
        <v>2875</v>
      </c>
      <c r="E9" s="60">
        <f t="shared" si="1"/>
        <v>6478.8732394366198</v>
      </c>
      <c r="F9" s="60">
        <f t="shared" si="2"/>
        <v>269.95305164319251</v>
      </c>
    </row>
    <row r="10" spans="1:6" x14ac:dyDescent="0.45">
      <c r="A10" s="7" t="s">
        <v>13</v>
      </c>
      <c r="B10" s="21">
        <v>44639</v>
      </c>
      <c r="C10" s="62">
        <v>0</v>
      </c>
      <c r="D10" s="60">
        <f t="shared" si="0"/>
        <v>0</v>
      </c>
      <c r="E10" s="60">
        <f t="shared" si="1"/>
        <v>0</v>
      </c>
      <c r="F10" s="60">
        <f t="shared" si="2"/>
        <v>0</v>
      </c>
    </row>
    <row r="11" spans="1:6" x14ac:dyDescent="0.45">
      <c r="A11" s="7" t="s">
        <v>37</v>
      </c>
      <c r="B11" s="21">
        <v>64836</v>
      </c>
      <c r="C11" s="62">
        <v>0</v>
      </c>
      <c r="D11" s="60">
        <f t="shared" si="0"/>
        <v>0</v>
      </c>
      <c r="E11" s="60">
        <f t="shared" si="1"/>
        <v>0</v>
      </c>
      <c r="F11" s="60">
        <f t="shared" si="2"/>
        <v>0</v>
      </c>
    </row>
    <row r="12" spans="1:6" x14ac:dyDescent="0.45">
      <c r="A12" s="7" t="s">
        <v>14</v>
      </c>
      <c r="B12" s="21">
        <v>0</v>
      </c>
      <c r="C12" s="62">
        <v>0</v>
      </c>
      <c r="D12" s="60">
        <f t="shared" si="0"/>
        <v>0</v>
      </c>
      <c r="E12" s="60">
        <f t="shared" si="1"/>
        <v>0</v>
      </c>
      <c r="F12" s="60">
        <f t="shared" si="2"/>
        <v>0</v>
      </c>
    </row>
    <row r="13" spans="1:6" x14ac:dyDescent="0.45">
      <c r="A13" s="7" t="s">
        <v>16</v>
      </c>
      <c r="B13" s="21">
        <v>122722</v>
      </c>
      <c r="C13" s="62">
        <v>0</v>
      </c>
      <c r="D13" s="60">
        <f t="shared" si="0"/>
        <v>0</v>
      </c>
      <c r="E13" s="60">
        <f t="shared" si="1"/>
        <v>0</v>
      </c>
      <c r="F13" s="60">
        <f t="shared" si="2"/>
        <v>0</v>
      </c>
    </row>
    <row r="14" spans="1:6" x14ac:dyDescent="0.45">
      <c r="A14" s="7" t="s">
        <v>17</v>
      </c>
      <c r="B14" s="21">
        <v>187857</v>
      </c>
      <c r="C14" s="62">
        <v>0</v>
      </c>
      <c r="D14" s="60">
        <f t="shared" si="0"/>
        <v>0</v>
      </c>
      <c r="E14" s="60">
        <f t="shared" si="1"/>
        <v>0</v>
      </c>
      <c r="F14" s="60">
        <f t="shared" si="2"/>
        <v>0</v>
      </c>
    </row>
    <row r="15" spans="1:6" x14ac:dyDescent="0.45">
      <c r="A15" s="4" t="s">
        <v>18</v>
      </c>
      <c r="B15" s="58"/>
      <c r="C15" s="59">
        <f>SUM(C16:C18)</f>
        <v>46800</v>
      </c>
      <c r="D15" s="58">
        <f t="shared" si="0"/>
        <v>1950</v>
      </c>
      <c r="E15" s="58">
        <f t="shared" si="1"/>
        <v>4394.3661971830988</v>
      </c>
      <c r="F15" s="58">
        <f t="shared" si="2"/>
        <v>183.09859154929578</v>
      </c>
    </row>
    <row r="16" spans="1:6" s="14" customFormat="1" x14ac:dyDescent="0.45">
      <c r="A16" s="5" t="s">
        <v>36</v>
      </c>
      <c r="B16" s="64"/>
      <c r="C16" s="61">
        <v>46700</v>
      </c>
      <c r="D16" s="60">
        <f t="shared" si="0"/>
        <v>1945.8333333333333</v>
      </c>
      <c r="E16" s="60">
        <f t="shared" si="1"/>
        <v>4384.9765258215957</v>
      </c>
      <c r="F16" s="60">
        <f t="shared" si="2"/>
        <v>182.70735524256648</v>
      </c>
    </row>
    <row r="17" spans="1:6" s="15" customFormat="1" x14ac:dyDescent="0.45">
      <c r="A17" s="8" t="s">
        <v>10</v>
      </c>
      <c r="B17" s="65"/>
      <c r="C17" s="62">
        <v>100</v>
      </c>
      <c r="D17" s="60">
        <f t="shared" si="0"/>
        <v>4.166666666666667</v>
      </c>
      <c r="E17" s="60">
        <f t="shared" si="1"/>
        <v>9.3896713615023479</v>
      </c>
      <c r="F17" s="60">
        <f t="shared" si="2"/>
        <v>0.39123630672926452</v>
      </c>
    </row>
    <row r="18" spans="1:6" s="17" customFormat="1" x14ac:dyDescent="0.45">
      <c r="A18" s="16" t="s">
        <v>11</v>
      </c>
      <c r="B18" s="66"/>
      <c r="C18" s="26">
        <f>SUM(C19:C24)</f>
        <v>0</v>
      </c>
      <c r="D18" s="60">
        <f t="shared" si="0"/>
        <v>0</v>
      </c>
      <c r="E18" s="60">
        <f t="shared" si="1"/>
        <v>0</v>
      </c>
      <c r="F18" s="60">
        <f t="shared" si="2"/>
        <v>0</v>
      </c>
    </row>
    <row r="19" spans="1:6" x14ac:dyDescent="0.45">
      <c r="A19" s="7" t="s">
        <v>12</v>
      </c>
      <c r="B19" s="60"/>
      <c r="C19" s="61">
        <v>0</v>
      </c>
      <c r="D19" s="60">
        <f t="shared" si="0"/>
        <v>0</v>
      </c>
      <c r="E19" s="60">
        <f t="shared" si="1"/>
        <v>0</v>
      </c>
      <c r="F19" s="60">
        <f t="shared" si="2"/>
        <v>0</v>
      </c>
    </row>
    <row r="20" spans="1:6" x14ac:dyDescent="0.45">
      <c r="A20" s="7" t="s">
        <v>13</v>
      </c>
      <c r="B20" s="60"/>
      <c r="C20" s="62">
        <v>0</v>
      </c>
      <c r="D20" s="60">
        <f t="shared" si="0"/>
        <v>0</v>
      </c>
      <c r="E20" s="60">
        <f t="shared" si="1"/>
        <v>0</v>
      </c>
      <c r="F20" s="60">
        <f t="shared" si="2"/>
        <v>0</v>
      </c>
    </row>
    <row r="21" spans="1:6" x14ac:dyDescent="0.45">
      <c r="A21" s="7" t="s">
        <v>37</v>
      </c>
      <c r="B21" s="60"/>
      <c r="C21" s="62">
        <v>0</v>
      </c>
      <c r="D21" s="60">
        <f t="shared" si="0"/>
        <v>0</v>
      </c>
      <c r="E21" s="60">
        <f t="shared" si="1"/>
        <v>0</v>
      </c>
      <c r="F21" s="60">
        <f t="shared" si="2"/>
        <v>0</v>
      </c>
    </row>
    <row r="22" spans="1:6" x14ac:dyDescent="0.45">
      <c r="A22" s="7" t="s">
        <v>14</v>
      </c>
      <c r="B22" s="60"/>
      <c r="C22" s="62">
        <v>0</v>
      </c>
      <c r="D22" s="60">
        <f t="shared" si="0"/>
        <v>0</v>
      </c>
      <c r="E22" s="60">
        <f t="shared" si="1"/>
        <v>0</v>
      </c>
      <c r="F22" s="60">
        <f t="shared" si="2"/>
        <v>0</v>
      </c>
    </row>
    <row r="23" spans="1:6" x14ac:dyDescent="0.45">
      <c r="A23" s="7" t="s">
        <v>16</v>
      </c>
      <c r="B23" s="60"/>
      <c r="C23" s="62">
        <v>0</v>
      </c>
      <c r="D23" s="60">
        <f t="shared" si="0"/>
        <v>0</v>
      </c>
      <c r="E23" s="60">
        <f t="shared" si="1"/>
        <v>0</v>
      </c>
      <c r="F23" s="60">
        <f t="shared" si="2"/>
        <v>0</v>
      </c>
    </row>
    <row r="24" spans="1:6" x14ac:dyDescent="0.45">
      <c r="A24" s="7" t="s">
        <v>17</v>
      </c>
      <c r="B24" s="60"/>
      <c r="C24" s="62">
        <v>0</v>
      </c>
      <c r="D24" s="60">
        <f t="shared" si="0"/>
        <v>0</v>
      </c>
      <c r="E24" s="60">
        <f t="shared" si="1"/>
        <v>0</v>
      </c>
      <c r="F24" s="60">
        <f t="shared" si="2"/>
        <v>0</v>
      </c>
    </row>
    <row r="25" spans="1:6" x14ac:dyDescent="0.45">
      <c r="A25" s="4" t="s">
        <v>19</v>
      </c>
      <c r="B25" s="58"/>
      <c r="C25" s="59">
        <f>SUM(C26:C28)</f>
        <v>112610</v>
      </c>
      <c r="D25" s="58">
        <f t="shared" si="0"/>
        <v>4692.083333333333</v>
      </c>
      <c r="E25" s="58">
        <f t="shared" si="1"/>
        <v>10573.708920187793</v>
      </c>
      <c r="F25" s="58">
        <f t="shared" si="2"/>
        <v>440.57120500782474</v>
      </c>
    </row>
    <row r="26" spans="1:6" s="14" customFormat="1" x14ac:dyDescent="0.45">
      <c r="A26" s="5" t="s">
        <v>36</v>
      </c>
      <c r="B26" s="64"/>
      <c r="C26" s="61">
        <v>12650</v>
      </c>
      <c r="D26" s="60">
        <f t="shared" si="0"/>
        <v>527.08333333333337</v>
      </c>
      <c r="E26" s="60">
        <f t="shared" si="1"/>
        <v>1187.793427230047</v>
      </c>
      <c r="F26" s="60">
        <f t="shared" si="2"/>
        <v>49.491392801251955</v>
      </c>
    </row>
    <row r="27" spans="1:6" s="15" customFormat="1" x14ac:dyDescent="0.45">
      <c r="A27" s="8" t="s">
        <v>10</v>
      </c>
      <c r="B27" s="65"/>
      <c r="C27" s="61">
        <f>94220-9260</f>
        <v>84960</v>
      </c>
      <c r="D27" s="60">
        <f t="shared" si="0"/>
        <v>3540</v>
      </c>
      <c r="E27" s="60">
        <f t="shared" si="1"/>
        <v>7977.4647887323945</v>
      </c>
      <c r="F27" s="60">
        <f t="shared" si="2"/>
        <v>332.3943661971831</v>
      </c>
    </row>
    <row r="28" spans="1:6" s="17" customFormat="1" x14ac:dyDescent="0.45">
      <c r="A28" s="16" t="s">
        <v>11</v>
      </c>
      <c r="B28" s="66"/>
      <c r="C28" s="61">
        <f>SUM(C29:C34)</f>
        <v>15000</v>
      </c>
      <c r="D28" s="60">
        <f t="shared" si="0"/>
        <v>625</v>
      </c>
      <c r="E28" s="60">
        <f t="shared" si="1"/>
        <v>1408.450704225352</v>
      </c>
      <c r="F28" s="60">
        <f t="shared" si="2"/>
        <v>58.685446009389665</v>
      </c>
    </row>
    <row r="29" spans="1:6" x14ac:dyDescent="0.45">
      <c r="A29" s="7" t="s">
        <v>12</v>
      </c>
      <c r="B29" s="60"/>
      <c r="C29" s="61">
        <v>5000</v>
      </c>
      <c r="D29" s="60">
        <f t="shared" si="0"/>
        <v>208.33333333333334</v>
      </c>
      <c r="E29" s="60">
        <f t="shared" si="1"/>
        <v>469.48356807511738</v>
      </c>
      <c r="F29" s="60">
        <f t="shared" si="2"/>
        <v>19.561815336463223</v>
      </c>
    </row>
    <row r="30" spans="1:6" x14ac:dyDescent="0.45">
      <c r="A30" s="7" t="s">
        <v>13</v>
      </c>
      <c r="B30" s="60"/>
      <c r="C30" s="61">
        <v>0</v>
      </c>
      <c r="D30" s="60">
        <f t="shared" si="0"/>
        <v>0</v>
      </c>
      <c r="E30" s="60">
        <f t="shared" si="1"/>
        <v>0</v>
      </c>
      <c r="F30" s="60">
        <f t="shared" si="2"/>
        <v>0</v>
      </c>
    </row>
    <row r="31" spans="1:6" x14ac:dyDescent="0.45">
      <c r="A31" s="7" t="s">
        <v>37</v>
      </c>
      <c r="B31" s="60"/>
      <c r="C31" s="61">
        <v>8000</v>
      </c>
      <c r="D31" s="60">
        <f t="shared" si="0"/>
        <v>333.33333333333331</v>
      </c>
      <c r="E31" s="60">
        <f t="shared" si="1"/>
        <v>751.17370892018778</v>
      </c>
      <c r="F31" s="60">
        <f t="shared" si="2"/>
        <v>31.298904538341159</v>
      </c>
    </row>
    <row r="32" spans="1:6" x14ac:dyDescent="0.45">
      <c r="A32" s="7" t="s">
        <v>14</v>
      </c>
      <c r="B32" s="60"/>
      <c r="C32" s="62">
        <v>0</v>
      </c>
      <c r="D32" s="60">
        <f t="shared" si="0"/>
        <v>0</v>
      </c>
      <c r="E32" s="60">
        <f t="shared" si="1"/>
        <v>0</v>
      </c>
      <c r="F32" s="60">
        <f t="shared" si="2"/>
        <v>0</v>
      </c>
    </row>
    <row r="33" spans="1:6" x14ac:dyDescent="0.45">
      <c r="A33" s="7" t="s">
        <v>16</v>
      </c>
      <c r="B33" s="60"/>
      <c r="C33" s="62">
        <v>2000</v>
      </c>
      <c r="D33" s="60">
        <f t="shared" si="0"/>
        <v>83.333333333333329</v>
      </c>
      <c r="E33" s="60">
        <f t="shared" si="1"/>
        <v>187.79342723004694</v>
      </c>
      <c r="F33" s="60">
        <f t="shared" si="2"/>
        <v>7.8247261345852896</v>
      </c>
    </row>
    <row r="34" spans="1:6" x14ac:dyDescent="0.45">
      <c r="A34" s="7" t="s">
        <v>17</v>
      </c>
      <c r="B34" s="60"/>
      <c r="C34" s="62">
        <v>0</v>
      </c>
      <c r="D34" s="60">
        <f t="shared" si="0"/>
        <v>0</v>
      </c>
      <c r="E34" s="60">
        <f t="shared" si="1"/>
        <v>0</v>
      </c>
      <c r="F34" s="60">
        <f t="shared" si="2"/>
        <v>0</v>
      </c>
    </row>
    <row r="35" spans="1:6" x14ac:dyDescent="0.45">
      <c r="A35" s="4" t="s">
        <v>43</v>
      </c>
      <c r="B35" s="67"/>
      <c r="C35" s="68">
        <f>C36+C37+C38</f>
        <v>8999.6245520000011</v>
      </c>
      <c r="D35" s="58">
        <f t="shared" si="0"/>
        <v>374.98435633333338</v>
      </c>
      <c r="E35" s="58">
        <f t="shared" si="1"/>
        <v>845.03516920187803</v>
      </c>
      <c r="F35" s="58">
        <f t="shared" si="2"/>
        <v>35.20979871674492</v>
      </c>
    </row>
    <row r="36" spans="1:6" x14ac:dyDescent="0.45">
      <c r="A36" s="5" t="s">
        <v>36</v>
      </c>
      <c r="B36" s="60"/>
      <c r="C36" s="62">
        <v>2.1613739999999999</v>
      </c>
      <c r="D36" s="60">
        <f t="shared" si="0"/>
        <v>9.0057249999999991E-2</v>
      </c>
      <c r="E36" s="60">
        <f t="shared" si="1"/>
        <v>0.20294591549295773</v>
      </c>
      <c r="F36" s="60">
        <f t="shared" si="2"/>
        <v>8.4560798122065729E-3</v>
      </c>
    </row>
    <row r="37" spans="1:6" x14ac:dyDescent="0.45">
      <c r="A37" s="51" t="s">
        <v>10</v>
      </c>
      <c r="B37" s="60"/>
      <c r="C37" s="62">
        <v>79.943548000000007</v>
      </c>
      <c r="D37" s="60">
        <f t="shared" si="0"/>
        <v>3.3309811666666671</v>
      </c>
      <c r="E37" s="60">
        <f t="shared" si="1"/>
        <v>7.5064364319248833</v>
      </c>
      <c r="F37" s="60">
        <f t="shared" si="2"/>
        <v>0.31276818466353679</v>
      </c>
    </row>
    <row r="38" spans="1:6" x14ac:dyDescent="0.45">
      <c r="A38" s="16" t="s">
        <v>11</v>
      </c>
      <c r="B38" s="60"/>
      <c r="C38" s="62">
        <f>SUM(C39:C43)</f>
        <v>8917.5196300000007</v>
      </c>
      <c r="D38" s="60">
        <f t="shared" si="0"/>
        <v>371.56331791666668</v>
      </c>
      <c r="E38" s="60">
        <f t="shared" si="1"/>
        <v>837.32578685446015</v>
      </c>
      <c r="F38" s="60">
        <f t="shared" si="2"/>
        <v>34.888574452269175</v>
      </c>
    </row>
    <row r="39" spans="1:6" x14ac:dyDescent="0.45">
      <c r="A39" s="7" t="s">
        <v>12</v>
      </c>
      <c r="B39" s="60"/>
      <c r="C39" s="62"/>
      <c r="D39" s="60">
        <f t="shared" si="0"/>
        <v>0</v>
      </c>
      <c r="E39" s="60">
        <f t="shared" si="1"/>
        <v>0</v>
      </c>
      <c r="F39" s="60">
        <f t="shared" si="2"/>
        <v>0</v>
      </c>
    </row>
    <row r="40" spans="1:6" x14ac:dyDescent="0.45">
      <c r="A40" s="7" t="s">
        <v>13</v>
      </c>
      <c r="B40" s="60"/>
      <c r="C40" s="62"/>
      <c r="D40" s="60">
        <f t="shared" si="0"/>
        <v>0</v>
      </c>
      <c r="E40" s="60">
        <f t="shared" si="1"/>
        <v>0</v>
      </c>
      <c r="F40" s="60">
        <f t="shared" si="2"/>
        <v>0</v>
      </c>
    </row>
    <row r="41" spans="1:6" x14ac:dyDescent="0.45">
      <c r="A41" s="7" t="s">
        <v>39</v>
      </c>
      <c r="B41" s="60"/>
      <c r="C41" s="62">
        <v>8917.5196300000007</v>
      </c>
      <c r="D41" s="60">
        <f t="shared" si="0"/>
        <v>371.56331791666668</v>
      </c>
      <c r="E41" s="60">
        <f t="shared" si="1"/>
        <v>837.32578685446015</v>
      </c>
      <c r="F41" s="60">
        <f t="shared" si="2"/>
        <v>34.888574452269175</v>
      </c>
    </row>
    <row r="42" spans="1:6" x14ac:dyDescent="0.45">
      <c r="A42" s="7" t="s">
        <v>16</v>
      </c>
      <c r="B42" s="60"/>
      <c r="C42" s="62"/>
      <c r="D42" s="60">
        <f t="shared" si="0"/>
        <v>0</v>
      </c>
      <c r="E42" s="60">
        <f t="shared" si="1"/>
        <v>0</v>
      </c>
      <c r="F42" s="60">
        <f t="shared" si="2"/>
        <v>0</v>
      </c>
    </row>
    <row r="43" spans="1:6" x14ac:dyDescent="0.45">
      <c r="A43" s="7" t="s">
        <v>17</v>
      </c>
      <c r="B43" s="60"/>
      <c r="C43" s="62"/>
      <c r="D43" s="60">
        <f t="shared" si="0"/>
        <v>0</v>
      </c>
      <c r="E43" s="60">
        <f t="shared" si="1"/>
        <v>0</v>
      </c>
      <c r="F43" s="60">
        <f t="shared" si="2"/>
        <v>0</v>
      </c>
    </row>
    <row r="44" spans="1:6" x14ac:dyDescent="0.45">
      <c r="A44" s="4" t="s">
        <v>44</v>
      </c>
      <c r="B44" s="67"/>
      <c r="C44" s="68">
        <f>C45+C46</f>
        <v>260</v>
      </c>
      <c r="D44" s="58">
        <f t="shared" si="0"/>
        <v>10.833333333333334</v>
      </c>
      <c r="E44" s="58">
        <f t="shared" si="1"/>
        <v>24.413145539906104</v>
      </c>
      <c r="F44" s="58">
        <f t="shared" si="2"/>
        <v>1.0172143974960877</v>
      </c>
    </row>
    <row r="45" spans="1:6" x14ac:dyDescent="0.45">
      <c r="A45" s="5" t="s">
        <v>36</v>
      </c>
      <c r="B45" s="60"/>
      <c r="C45" s="62"/>
      <c r="D45" s="60">
        <f t="shared" si="0"/>
        <v>0</v>
      </c>
      <c r="E45" s="60">
        <f t="shared" si="1"/>
        <v>0</v>
      </c>
      <c r="F45" s="60">
        <f t="shared" si="2"/>
        <v>0</v>
      </c>
    </row>
    <row r="46" spans="1:6" x14ac:dyDescent="0.45">
      <c r="A46" s="16" t="s">
        <v>11</v>
      </c>
      <c r="B46" s="60"/>
      <c r="C46" s="62">
        <f>SUM(C47:C51)</f>
        <v>260</v>
      </c>
      <c r="D46" s="60">
        <f t="shared" si="0"/>
        <v>10.833333333333334</v>
      </c>
      <c r="E46" s="60">
        <f t="shared" si="1"/>
        <v>24.413145539906104</v>
      </c>
      <c r="F46" s="60">
        <f t="shared" si="2"/>
        <v>1.0172143974960877</v>
      </c>
    </row>
    <row r="47" spans="1:6" x14ac:dyDescent="0.45">
      <c r="A47" s="7" t="s">
        <v>12</v>
      </c>
      <c r="B47" s="60"/>
      <c r="C47" s="62"/>
      <c r="D47" s="60">
        <f t="shared" si="0"/>
        <v>0</v>
      </c>
      <c r="E47" s="60">
        <f t="shared" si="1"/>
        <v>0</v>
      </c>
      <c r="F47" s="60">
        <f t="shared" si="2"/>
        <v>0</v>
      </c>
    </row>
    <row r="48" spans="1:6" x14ac:dyDescent="0.45">
      <c r="A48" s="7" t="s">
        <v>13</v>
      </c>
      <c r="B48" s="60"/>
      <c r="C48" s="62"/>
      <c r="D48" s="60">
        <f t="shared" si="0"/>
        <v>0</v>
      </c>
      <c r="E48" s="60">
        <f t="shared" si="1"/>
        <v>0</v>
      </c>
      <c r="F48" s="60">
        <f t="shared" si="2"/>
        <v>0</v>
      </c>
    </row>
    <row r="49" spans="1:6" x14ac:dyDescent="0.45">
      <c r="A49" s="7" t="s">
        <v>39</v>
      </c>
      <c r="B49" s="60"/>
      <c r="C49" s="62">
        <v>260</v>
      </c>
      <c r="D49" s="60">
        <f t="shared" si="0"/>
        <v>10.833333333333334</v>
      </c>
      <c r="E49" s="60">
        <f t="shared" si="1"/>
        <v>24.413145539906104</v>
      </c>
      <c r="F49" s="60">
        <f t="shared" si="2"/>
        <v>1.0172143974960877</v>
      </c>
    </row>
    <row r="50" spans="1:6" x14ac:dyDescent="0.45">
      <c r="A50" s="7" t="s">
        <v>16</v>
      </c>
      <c r="B50" s="60"/>
      <c r="C50" s="62"/>
      <c r="D50" s="60">
        <f t="shared" si="0"/>
        <v>0</v>
      </c>
      <c r="E50" s="60">
        <f t="shared" si="1"/>
        <v>0</v>
      </c>
      <c r="F50" s="60">
        <f t="shared" si="2"/>
        <v>0</v>
      </c>
    </row>
    <row r="51" spans="1:6" x14ac:dyDescent="0.45">
      <c r="A51" s="7" t="s">
        <v>17</v>
      </c>
      <c r="B51" s="60"/>
      <c r="C51" s="62"/>
      <c r="D51" s="60">
        <f t="shared" si="0"/>
        <v>0</v>
      </c>
      <c r="E51" s="60">
        <f t="shared" si="1"/>
        <v>0</v>
      </c>
      <c r="F51" s="60">
        <f t="shared" si="2"/>
        <v>0</v>
      </c>
    </row>
    <row r="52" spans="1:6" x14ac:dyDescent="0.45">
      <c r="A52" s="2" t="s">
        <v>20</v>
      </c>
      <c r="B52" s="27"/>
      <c r="C52" s="28"/>
      <c r="D52" s="27"/>
      <c r="E52" s="27"/>
      <c r="F52" s="27"/>
    </row>
    <row r="53" spans="1:6" ht="38.4" x14ac:dyDescent="0.45">
      <c r="A53" s="13" t="s">
        <v>35</v>
      </c>
      <c r="B53" s="69"/>
      <c r="C53" s="70">
        <f>C54+C64+C74+C84+C93</f>
        <v>508249.31330899999</v>
      </c>
      <c r="D53" s="69">
        <f>C53/24</f>
        <v>21177.054721208333</v>
      </c>
      <c r="E53" s="69">
        <f>C53/10.65</f>
        <v>47722.94021680751</v>
      </c>
      <c r="F53" s="69">
        <f>E53/24</f>
        <v>1988.4558423669796</v>
      </c>
    </row>
    <row r="54" spans="1:6" x14ac:dyDescent="0.45">
      <c r="A54" s="4" t="s">
        <v>6</v>
      </c>
      <c r="B54" s="58"/>
      <c r="C54" s="59">
        <f>SUM(C55:C57)</f>
        <v>344300</v>
      </c>
      <c r="D54" s="58">
        <f t="shared" ref="D54:D100" si="3">C54/24</f>
        <v>14345.833333333334</v>
      </c>
      <c r="E54" s="58">
        <f t="shared" ref="E54:E100" si="4">C54/10.65</f>
        <v>32328.638497652581</v>
      </c>
      <c r="F54" s="58">
        <f t="shared" ref="F54:F100" si="5">E54/24</f>
        <v>1347.0266040688575</v>
      </c>
    </row>
    <row r="55" spans="1:6" s="14" customFormat="1" x14ac:dyDescent="0.45">
      <c r="A55" s="5" t="s">
        <v>36</v>
      </c>
      <c r="B55" s="64"/>
      <c r="C55" s="61">
        <v>275000</v>
      </c>
      <c r="D55" s="60">
        <f t="shared" si="3"/>
        <v>11458.333333333334</v>
      </c>
      <c r="E55" s="60">
        <f t="shared" si="4"/>
        <v>25821.596244131455</v>
      </c>
      <c r="F55" s="60">
        <f t="shared" si="5"/>
        <v>1075.8998435054773</v>
      </c>
    </row>
    <row r="56" spans="1:6" s="15" customFormat="1" x14ac:dyDescent="0.45">
      <c r="A56" s="8" t="s">
        <v>10</v>
      </c>
      <c r="B56" s="65"/>
      <c r="C56" s="62">
        <v>300</v>
      </c>
      <c r="D56" s="60">
        <f t="shared" si="3"/>
        <v>12.5</v>
      </c>
      <c r="E56" s="60">
        <f t="shared" si="4"/>
        <v>28.16901408450704</v>
      </c>
      <c r="F56" s="60">
        <f t="shared" si="5"/>
        <v>1.1737089201877933</v>
      </c>
    </row>
    <row r="57" spans="1:6" s="17" customFormat="1" x14ac:dyDescent="0.45">
      <c r="A57" s="16" t="s">
        <v>11</v>
      </c>
      <c r="B57" s="66"/>
      <c r="C57" s="62">
        <f>SUM(C58:C63)</f>
        <v>69000</v>
      </c>
      <c r="D57" s="60">
        <f t="shared" si="3"/>
        <v>2875</v>
      </c>
      <c r="E57" s="60">
        <f t="shared" si="4"/>
        <v>6478.8732394366198</v>
      </c>
      <c r="F57" s="60">
        <f t="shared" si="5"/>
        <v>269.95305164319251</v>
      </c>
    </row>
    <row r="58" spans="1:6" x14ac:dyDescent="0.45">
      <c r="A58" s="7" t="s">
        <v>12</v>
      </c>
      <c r="B58" s="71">
        <v>78889</v>
      </c>
      <c r="C58" s="62">
        <v>69000</v>
      </c>
      <c r="D58" s="60">
        <f t="shared" si="3"/>
        <v>2875</v>
      </c>
      <c r="E58" s="60">
        <f t="shared" si="4"/>
        <v>6478.8732394366198</v>
      </c>
      <c r="F58" s="60">
        <f t="shared" si="5"/>
        <v>269.95305164319251</v>
      </c>
    </row>
    <row r="59" spans="1:6" x14ac:dyDescent="0.45">
      <c r="A59" s="7" t="s">
        <v>13</v>
      </c>
      <c r="B59" s="71">
        <v>44639</v>
      </c>
      <c r="C59" s="62">
        <v>0</v>
      </c>
      <c r="D59" s="60">
        <f t="shared" si="3"/>
        <v>0</v>
      </c>
      <c r="E59" s="60">
        <f t="shared" si="4"/>
        <v>0</v>
      </c>
      <c r="F59" s="60">
        <f t="shared" si="5"/>
        <v>0</v>
      </c>
    </row>
    <row r="60" spans="1:6" x14ac:dyDescent="0.45">
      <c r="A60" s="7" t="s">
        <v>37</v>
      </c>
      <c r="B60" s="71">
        <v>64836</v>
      </c>
      <c r="C60" s="62">
        <v>0</v>
      </c>
      <c r="D60" s="60">
        <f t="shared" si="3"/>
        <v>0</v>
      </c>
      <c r="E60" s="60">
        <f t="shared" si="4"/>
        <v>0</v>
      </c>
      <c r="F60" s="60">
        <f t="shared" si="5"/>
        <v>0</v>
      </c>
    </row>
    <row r="61" spans="1:6" x14ac:dyDescent="0.45">
      <c r="A61" s="7" t="s">
        <v>14</v>
      </c>
      <c r="B61" s="71">
        <v>0</v>
      </c>
      <c r="C61" s="62">
        <v>0</v>
      </c>
      <c r="D61" s="60">
        <f t="shared" si="3"/>
        <v>0</v>
      </c>
      <c r="E61" s="60">
        <f t="shared" si="4"/>
        <v>0</v>
      </c>
      <c r="F61" s="60">
        <f t="shared" si="5"/>
        <v>0</v>
      </c>
    </row>
    <row r="62" spans="1:6" x14ac:dyDescent="0.45">
      <c r="A62" s="7" t="s">
        <v>16</v>
      </c>
      <c r="B62" s="71">
        <v>122722</v>
      </c>
      <c r="C62" s="62">
        <v>0</v>
      </c>
      <c r="D62" s="60">
        <f t="shared" si="3"/>
        <v>0</v>
      </c>
      <c r="E62" s="60">
        <f t="shared" si="4"/>
        <v>0</v>
      </c>
      <c r="F62" s="60">
        <f t="shared" si="5"/>
        <v>0</v>
      </c>
    </row>
    <row r="63" spans="1:6" x14ac:dyDescent="0.45">
      <c r="A63" s="7" t="s">
        <v>17</v>
      </c>
      <c r="B63" s="71">
        <v>187857</v>
      </c>
      <c r="C63" s="62">
        <v>0</v>
      </c>
      <c r="D63" s="60">
        <f t="shared" si="3"/>
        <v>0</v>
      </c>
      <c r="E63" s="60">
        <f t="shared" si="4"/>
        <v>0</v>
      </c>
      <c r="F63" s="60">
        <f t="shared" si="5"/>
        <v>0</v>
      </c>
    </row>
    <row r="64" spans="1:6" x14ac:dyDescent="0.45">
      <c r="A64" s="4" t="s">
        <v>18</v>
      </c>
      <c r="B64" s="58"/>
      <c r="C64" s="59">
        <f>SUM(C65:C67)</f>
        <v>46800</v>
      </c>
      <c r="D64" s="58">
        <f t="shared" si="3"/>
        <v>1950</v>
      </c>
      <c r="E64" s="58">
        <f t="shared" si="4"/>
        <v>4394.3661971830988</v>
      </c>
      <c r="F64" s="58">
        <f t="shared" si="5"/>
        <v>183.09859154929578</v>
      </c>
    </row>
    <row r="65" spans="1:6" s="14" customFormat="1" x14ac:dyDescent="0.45">
      <c r="A65" s="5" t="s">
        <v>36</v>
      </c>
      <c r="B65" s="64"/>
      <c r="C65" s="61">
        <v>46700</v>
      </c>
      <c r="D65" s="60">
        <f t="shared" si="3"/>
        <v>1945.8333333333333</v>
      </c>
      <c r="E65" s="60">
        <f t="shared" si="4"/>
        <v>4384.9765258215957</v>
      </c>
      <c r="F65" s="60">
        <f t="shared" si="5"/>
        <v>182.70735524256648</v>
      </c>
    </row>
    <row r="66" spans="1:6" s="15" customFormat="1" x14ac:dyDescent="0.45">
      <c r="A66" s="8" t="s">
        <v>10</v>
      </c>
      <c r="B66" s="65"/>
      <c r="C66" s="62">
        <v>100</v>
      </c>
      <c r="D66" s="60">
        <f t="shared" si="3"/>
        <v>4.166666666666667</v>
      </c>
      <c r="E66" s="60">
        <f t="shared" si="4"/>
        <v>9.3896713615023479</v>
      </c>
      <c r="F66" s="60">
        <f t="shared" si="5"/>
        <v>0.39123630672926452</v>
      </c>
    </row>
    <row r="67" spans="1:6" s="17" customFormat="1" x14ac:dyDescent="0.45">
      <c r="A67" s="16" t="s">
        <v>11</v>
      </c>
      <c r="B67" s="66"/>
      <c r="C67" s="26">
        <f>SUM(C68:C73)</f>
        <v>0</v>
      </c>
      <c r="D67" s="60">
        <f t="shared" si="3"/>
        <v>0</v>
      </c>
      <c r="E67" s="60">
        <f t="shared" si="4"/>
        <v>0</v>
      </c>
      <c r="F67" s="60">
        <f t="shared" si="5"/>
        <v>0</v>
      </c>
    </row>
    <row r="68" spans="1:6" x14ac:dyDescent="0.45">
      <c r="A68" s="7" t="s">
        <v>12</v>
      </c>
      <c r="B68" s="60"/>
      <c r="C68" s="61">
        <v>0</v>
      </c>
      <c r="D68" s="60">
        <f t="shared" si="3"/>
        <v>0</v>
      </c>
      <c r="E68" s="60">
        <f t="shared" si="4"/>
        <v>0</v>
      </c>
      <c r="F68" s="60">
        <f t="shared" si="5"/>
        <v>0</v>
      </c>
    </row>
    <row r="69" spans="1:6" x14ac:dyDescent="0.45">
      <c r="A69" s="7" t="s">
        <v>13</v>
      </c>
      <c r="B69" s="60"/>
      <c r="C69" s="62">
        <v>0</v>
      </c>
      <c r="D69" s="60">
        <f t="shared" si="3"/>
        <v>0</v>
      </c>
      <c r="E69" s="60">
        <f t="shared" si="4"/>
        <v>0</v>
      </c>
      <c r="F69" s="60">
        <f t="shared" si="5"/>
        <v>0</v>
      </c>
    </row>
    <row r="70" spans="1:6" x14ac:dyDescent="0.45">
      <c r="A70" s="7" t="s">
        <v>37</v>
      </c>
      <c r="B70" s="60"/>
      <c r="C70" s="62">
        <v>0</v>
      </c>
      <c r="D70" s="60">
        <f t="shared" si="3"/>
        <v>0</v>
      </c>
      <c r="E70" s="60">
        <f t="shared" si="4"/>
        <v>0</v>
      </c>
      <c r="F70" s="60">
        <f t="shared" si="5"/>
        <v>0</v>
      </c>
    </row>
    <row r="71" spans="1:6" x14ac:dyDescent="0.45">
      <c r="A71" s="7" t="s">
        <v>14</v>
      </c>
      <c r="B71" s="60"/>
      <c r="C71" s="62">
        <v>0</v>
      </c>
      <c r="D71" s="60">
        <f t="shared" si="3"/>
        <v>0</v>
      </c>
      <c r="E71" s="60">
        <f t="shared" si="4"/>
        <v>0</v>
      </c>
      <c r="F71" s="60">
        <f t="shared" si="5"/>
        <v>0</v>
      </c>
    </row>
    <row r="72" spans="1:6" x14ac:dyDescent="0.45">
      <c r="A72" s="7" t="s">
        <v>16</v>
      </c>
      <c r="B72" s="60"/>
      <c r="C72" s="62">
        <v>0</v>
      </c>
      <c r="D72" s="60">
        <f t="shared" si="3"/>
        <v>0</v>
      </c>
      <c r="E72" s="60">
        <f t="shared" si="4"/>
        <v>0</v>
      </c>
      <c r="F72" s="60">
        <f t="shared" si="5"/>
        <v>0</v>
      </c>
    </row>
    <row r="73" spans="1:6" x14ac:dyDescent="0.45">
      <c r="A73" s="7" t="s">
        <v>17</v>
      </c>
      <c r="B73" s="60"/>
      <c r="C73" s="62">
        <v>0</v>
      </c>
      <c r="D73" s="60">
        <f t="shared" si="3"/>
        <v>0</v>
      </c>
      <c r="E73" s="60">
        <f t="shared" si="4"/>
        <v>0</v>
      </c>
      <c r="F73" s="60">
        <f t="shared" si="5"/>
        <v>0</v>
      </c>
    </row>
    <row r="74" spans="1:6" x14ac:dyDescent="0.45">
      <c r="A74" s="4" t="s">
        <v>19</v>
      </c>
      <c r="B74" s="58"/>
      <c r="C74" s="59">
        <f>SUM(C75:C77)</f>
        <v>115260</v>
      </c>
      <c r="D74" s="58">
        <f t="shared" si="3"/>
        <v>4802.5</v>
      </c>
      <c r="E74" s="58">
        <f t="shared" si="4"/>
        <v>10822.535211267605</v>
      </c>
      <c r="F74" s="58">
        <f t="shared" si="5"/>
        <v>450.93896713615021</v>
      </c>
    </row>
    <row r="75" spans="1:6" s="14" customFormat="1" x14ac:dyDescent="0.45">
      <c r="A75" s="5" t="s">
        <v>36</v>
      </c>
      <c r="B75" s="64"/>
      <c r="C75" s="61">
        <f>109950-1890</f>
        <v>108060</v>
      </c>
      <c r="D75" s="60">
        <f t="shared" si="3"/>
        <v>4502.5</v>
      </c>
      <c r="E75" s="60">
        <f t="shared" si="4"/>
        <v>10146.478873239435</v>
      </c>
      <c r="F75" s="60">
        <f t="shared" si="5"/>
        <v>422.76995305164314</v>
      </c>
    </row>
    <row r="76" spans="1:6" s="15" customFormat="1" x14ac:dyDescent="0.45">
      <c r="A76" s="8" t="s">
        <v>10</v>
      </c>
      <c r="B76" s="65"/>
      <c r="C76" s="61">
        <v>0</v>
      </c>
      <c r="D76" s="60">
        <f t="shared" si="3"/>
        <v>0</v>
      </c>
      <c r="E76" s="60">
        <f t="shared" si="4"/>
        <v>0</v>
      </c>
      <c r="F76" s="60">
        <f t="shared" si="5"/>
        <v>0</v>
      </c>
    </row>
    <row r="77" spans="1:6" s="17" customFormat="1" x14ac:dyDescent="0.45">
      <c r="A77" s="16" t="s">
        <v>11</v>
      </c>
      <c r="B77" s="66"/>
      <c r="C77" s="61">
        <f>SUM(C78:C83)</f>
        <v>7200</v>
      </c>
      <c r="D77" s="60">
        <f t="shared" si="3"/>
        <v>300</v>
      </c>
      <c r="E77" s="60">
        <f t="shared" si="4"/>
        <v>676.05633802816897</v>
      </c>
      <c r="F77" s="60">
        <f t="shared" si="5"/>
        <v>28.16901408450704</v>
      </c>
    </row>
    <row r="78" spans="1:6" x14ac:dyDescent="0.45">
      <c r="A78" s="7" t="s">
        <v>12</v>
      </c>
      <c r="B78" s="60"/>
      <c r="C78" s="61">
        <v>7200</v>
      </c>
      <c r="D78" s="60">
        <f t="shared" si="3"/>
        <v>300</v>
      </c>
      <c r="E78" s="60">
        <f t="shared" si="4"/>
        <v>676.05633802816897</v>
      </c>
      <c r="F78" s="60">
        <f t="shared" si="5"/>
        <v>28.16901408450704</v>
      </c>
    </row>
    <row r="79" spans="1:6" x14ac:dyDescent="0.45">
      <c r="A79" s="7" t="s">
        <v>13</v>
      </c>
      <c r="B79" s="60"/>
      <c r="C79" s="61">
        <v>0</v>
      </c>
      <c r="D79" s="60">
        <f t="shared" si="3"/>
        <v>0</v>
      </c>
      <c r="E79" s="60">
        <f t="shared" si="4"/>
        <v>0</v>
      </c>
      <c r="F79" s="60">
        <f t="shared" si="5"/>
        <v>0</v>
      </c>
    </row>
    <row r="80" spans="1:6" x14ac:dyDescent="0.45">
      <c r="A80" s="7" t="s">
        <v>37</v>
      </c>
      <c r="B80" s="60"/>
      <c r="C80" s="61">
        <v>0</v>
      </c>
      <c r="D80" s="60">
        <f t="shared" si="3"/>
        <v>0</v>
      </c>
      <c r="E80" s="60">
        <f t="shared" si="4"/>
        <v>0</v>
      </c>
      <c r="F80" s="60">
        <f t="shared" si="5"/>
        <v>0</v>
      </c>
    </row>
    <row r="81" spans="1:6" x14ac:dyDescent="0.45">
      <c r="A81" s="7" t="s">
        <v>14</v>
      </c>
      <c r="B81" s="60"/>
      <c r="C81" s="61">
        <v>0</v>
      </c>
      <c r="D81" s="60">
        <f t="shared" si="3"/>
        <v>0</v>
      </c>
      <c r="E81" s="60">
        <f t="shared" si="4"/>
        <v>0</v>
      </c>
      <c r="F81" s="60">
        <f t="shared" si="5"/>
        <v>0</v>
      </c>
    </row>
    <row r="82" spans="1:6" x14ac:dyDescent="0.45">
      <c r="A82" s="7" t="s">
        <v>16</v>
      </c>
      <c r="B82" s="60"/>
      <c r="C82" s="62">
        <v>0</v>
      </c>
      <c r="D82" s="60">
        <f t="shared" si="3"/>
        <v>0</v>
      </c>
      <c r="E82" s="60">
        <f t="shared" si="4"/>
        <v>0</v>
      </c>
      <c r="F82" s="60">
        <f t="shared" si="5"/>
        <v>0</v>
      </c>
    </row>
    <row r="83" spans="1:6" x14ac:dyDescent="0.45">
      <c r="A83" s="7" t="s">
        <v>17</v>
      </c>
      <c r="B83" s="60"/>
      <c r="C83" s="62">
        <v>0</v>
      </c>
      <c r="D83" s="60">
        <f t="shared" si="3"/>
        <v>0</v>
      </c>
      <c r="E83" s="60">
        <f t="shared" si="4"/>
        <v>0</v>
      </c>
      <c r="F83" s="60">
        <f t="shared" si="5"/>
        <v>0</v>
      </c>
    </row>
    <row r="84" spans="1:6" x14ac:dyDescent="0.45">
      <c r="A84" s="4" t="s">
        <v>43</v>
      </c>
      <c r="B84" s="67"/>
      <c r="C84" s="68">
        <f>C85+C86+C87</f>
        <v>1869.792731</v>
      </c>
      <c r="D84" s="58">
        <f t="shared" si="3"/>
        <v>77.908030458333329</v>
      </c>
      <c r="E84" s="58">
        <f t="shared" si="4"/>
        <v>175.56739258215961</v>
      </c>
      <c r="F84" s="58">
        <f t="shared" si="5"/>
        <v>7.3153080242566508</v>
      </c>
    </row>
    <row r="85" spans="1:6" x14ac:dyDescent="0.45">
      <c r="A85" s="5" t="s">
        <v>36</v>
      </c>
      <c r="B85" s="60"/>
      <c r="C85" s="62">
        <v>86.996667000000002</v>
      </c>
      <c r="D85" s="60">
        <f t="shared" si="3"/>
        <v>3.6248611250000002</v>
      </c>
      <c r="E85" s="60">
        <f t="shared" si="4"/>
        <v>8.1687011267605634</v>
      </c>
      <c r="F85" s="60">
        <f t="shared" si="5"/>
        <v>0.34036254694835683</v>
      </c>
    </row>
    <row r="86" spans="1:6" x14ac:dyDescent="0.45">
      <c r="A86" s="51" t="s">
        <v>10</v>
      </c>
      <c r="B86" s="60"/>
      <c r="C86" s="62"/>
      <c r="D86" s="60">
        <f t="shared" si="3"/>
        <v>0</v>
      </c>
      <c r="E86" s="60">
        <f t="shared" si="4"/>
        <v>0</v>
      </c>
      <c r="F86" s="60">
        <f t="shared" si="5"/>
        <v>0</v>
      </c>
    </row>
    <row r="87" spans="1:6" x14ac:dyDescent="0.45">
      <c r="A87" s="16" t="s">
        <v>11</v>
      </c>
      <c r="B87" s="60"/>
      <c r="C87" s="62">
        <f>SUM(C88:C92)</f>
        <v>1782.7960639999999</v>
      </c>
      <c r="D87" s="60">
        <f t="shared" si="3"/>
        <v>74.283169333333333</v>
      </c>
      <c r="E87" s="60">
        <f t="shared" si="4"/>
        <v>167.39869145539905</v>
      </c>
      <c r="F87" s="60">
        <f t="shared" si="5"/>
        <v>6.9749454773082933</v>
      </c>
    </row>
    <row r="88" spans="1:6" x14ac:dyDescent="0.45">
      <c r="A88" s="7" t="s">
        <v>12</v>
      </c>
      <c r="B88" s="60"/>
      <c r="C88" s="62"/>
      <c r="D88" s="60">
        <f t="shared" si="3"/>
        <v>0</v>
      </c>
      <c r="E88" s="60">
        <f t="shared" si="4"/>
        <v>0</v>
      </c>
      <c r="F88" s="60">
        <f t="shared" si="5"/>
        <v>0</v>
      </c>
    </row>
    <row r="89" spans="1:6" x14ac:dyDescent="0.45">
      <c r="A89" s="7" t="s">
        <v>13</v>
      </c>
      <c r="B89" s="60"/>
      <c r="C89" s="62"/>
      <c r="D89" s="60">
        <f t="shared" si="3"/>
        <v>0</v>
      </c>
      <c r="E89" s="60">
        <f t="shared" si="4"/>
        <v>0</v>
      </c>
      <c r="F89" s="60">
        <f t="shared" si="5"/>
        <v>0</v>
      </c>
    </row>
    <row r="90" spans="1:6" x14ac:dyDescent="0.45">
      <c r="A90" s="7" t="s">
        <v>39</v>
      </c>
      <c r="B90" s="60"/>
      <c r="C90" s="62">
        <v>1782.7960639999999</v>
      </c>
      <c r="D90" s="60">
        <f t="shared" si="3"/>
        <v>74.283169333333333</v>
      </c>
      <c r="E90" s="60">
        <f t="shared" si="4"/>
        <v>167.39869145539905</v>
      </c>
      <c r="F90" s="60">
        <f t="shared" si="5"/>
        <v>6.9749454773082933</v>
      </c>
    </row>
    <row r="91" spans="1:6" x14ac:dyDescent="0.45">
      <c r="A91" s="7" t="s">
        <v>16</v>
      </c>
      <c r="B91" s="60"/>
      <c r="C91" s="62"/>
      <c r="D91" s="60">
        <f t="shared" si="3"/>
        <v>0</v>
      </c>
      <c r="E91" s="60">
        <f t="shared" si="4"/>
        <v>0</v>
      </c>
      <c r="F91" s="60">
        <f t="shared" si="5"/>
        <v>0</v>
      </c>
    </row>
    <row r="92" spans="1:6" x14ac:dyDescent="0.45">
      <c r="A92" s="7" t="s">
        <v>17</v>
      </c>
      <c r="B92" s="60"/>
      <c r="C92" s="62"/>
      <c r="D92" s="60">
        <f t="shared" si="3"/>
        <v>0</v>
      </c>
      <c r="E92" s="60">
        <f t="shared" si="4"/>
        <v>0</v>
      </c>
      <c r="F92" s="60">
        <f t="shared" si="5"/>
        <v>0</v>
      </c>
    </row>
    <row r="93" spans="1:6" x14ac:dyDescent="0.45">
      <c r="A93" s="4" t="s">
        <v>44</v>
      </c>
      <c r="B93" s="67"/>
      <c r="C93" s="68">
        <f>C94+C95</f>
        <v>19.520578</v>
      </c>
      <c r="D93" s="58">
        <f t="shared" si="3"/>
        <v>0.81335741666666672</v>
      </c>
      <c r="E93" s="58">
        <f t="shared" si="4"/>
        <v>1.8329181220657276</v>
      </c>
      <c r="F93" s="58">
        <f t="shared" si="5"/>
        <v>7.637158841940532E-2</v>
      </c>
    </row>
    <row r="94" spans="1:6" x14ac:dyDescent="0.45">
      <c r="A94" s="5" t="s">
        <v>36</v>
      </c>
      <c r="B94" s="60"/>
      <c r="C94" s="62"/>
      <c r="D94" s="60">
        <f t="shared" si="3"/>
        <v>0</v>
      </c>
      <c r="E94" s="60">
        <f t="shared" si="4"/>
        <v>0</v>
      </c>
      <c r="F94" s="60">
        <f t="shared" si="5"/>
        <v>0</v>
      </c>
    </row>
    <row r="95" spans="1:6" x14ac:dyDescent="0.45">
      <c r="A95" s="16" t="s">
        <v>11</v>
      </c>
      <c r="B95" s="60"/>
      <c r="C95" s="62">
        <f>SUM(C96:C100)</f>
        <v>19.520578</v>
      </c>
      <c r="D95" s="60">
        <f t="shared" si="3"/>
        <v>0.81335741666666672</v>
      </c>
      <c r="E95" s="60">
        <f t="shared" si="4"/>
        <v>1.8329181220657276</v>
      </c>
      <c r="F95" s="60">
        <f t="shared" si="5"/>
        <v>7.637158841940532E-2</v>
      </c>
    </row>
    <row r="96" spans="1:6" x14ac:dyDescent="0.45">
      <c r="A96" s="7" t="s">
        <v>12</v>
      </c>
      <c r="B96" s="60"/>
      <c r="C96" s="62"/>
      <c r="D96" s="60">
        <f t="shared" si="3"/>
        <v>0</v>
      </c>
      <c r="E96" s="60">
        <f t="shared" si="4"/>
        <v>0</v>
      </c>
      <c r="F96" s="60">
        <f t="shared" si="5"/>
        <v>0</v>
      </c>
    </row>
    <row r="97" spans="1:6" x14ac:dyDescent="0.45">
      <c r="A97" s="7" t="s">
        <v>13</v>
      </c>
      <c r="B97" s="60"/>
      <c r="C97" s="62">
        <v>2.8363230000000001</v>
      </c>
      <c r="D97" s="60">
        <f t="shared" si="3"/>
        <v>0.11818012500000001</v>
      </c>
      <c r="E97" s="60">
        <f t="shared" si="4"/>
        <v>0.26632140845070423</v>
      </c>
      <c r="F97" s="60">
        <f t="shared" si="5"/>
        <v>1.1096725352112676E-2</v>
      </c>
    </row>
    <row r="98" spans="1:6" x14ac:dyDescent="0.45">
      <c r="A98" s="7" t="s">
        <v>39</v>
      </c>
      <c r="B98" s="60"/>
      <c r="C98" s="62">
        <v>16.684255</v>
      </c>
      <c r="D98" s="60">
        <f t="shared" si="3"/>
        <v>0.69517729166666664</v>
      </c>
      <c r="E98" s="60">
        <f t="shared" si="4"/>
        <v>1.5665967136150234</v>
      </c>
      <c r="F98" s="60">
        <f t="shared" si="5"/>
        <v>6.5274863067292646E-2</v>
      </c>
    </row>
    <row r="99" spans="1:6" x14ac:dyDescent="0.45">
      <c r="A99" s="7" t="s">
        <v>16</v>
      </c>
      <c r="B99" s="60"/>
      <c r="C99" s="62"/>
      <c r="D99" s="60">
        <f t="shared" si="3"/>
        <v>0</v>
      </c>
      <c r="E99" s="60">
        <f t="shared" si="4"/>
        <v>0</v>
      </c>
      <c r="F99" s="60">
        <f t="shared" si="5"/>
        <v>0</v>
      </c>
    </row>
    <row r="100" spans="1:6" x14ac:dyDescent="0.45">
      <c r="A100" s="7" t="s">
        <v>17</v>
      </c>
      <c r="B100" s="60"/>
      <c r="C100" s="62"/>
      <c r="D100" s="60">
        <f t="shared" si="3"/>
        <v>0</v>
      </c>
      <c r="E100" s="60">
        <f t="shared" si="4"/>
        <v>0</v>
      </c>
      <c r="F100" s="60">
        <f t="shared" si="5"/>
        <v>0</v>
      </c>
    </row>
    <row r="101" spans="1:6" x14ac:dyDescent="0.45">
      <c r="A101" s="2" t="s">
        <v>21</v>
      </c>
      <c r="B101" s="27"/>
      <c r="C101" s="28"/>
      <c r="D101" s="27"/>
      <c r="E101" s="27"/>
      <c r="F101" s="27"/>
    </row>
    <row r="102" spans="1:6" ht="38.4" x14ac:dyDescent="0.45">
      <c r="A102" s="13" t="s">
        <v>35</v>
      </c>
      <c r="B102" s="69"/>
      <c r="C102" s="70">
        <f>C103+C113+C123+C133+C142</f>
        <v>624727.07070200006</v>
      </c>
      <c r="D102" s="69">
        <f>C102/24</f>
        <v>26030.294612583337</v>
      </c>
      <c r="E102" s="69">
        <f>C102/10.65</f>
        <v>58659.818845258218</v>
      </c>
      <c r="F102" s="69">
        <f>E102/24</f>
        <v>2444.1591185524258</v>
      </c>
    </row>
    <row r="103" spans="1:6" x14ac:dyDescent="0.45">
      <c r="A103" s="4" t="s">
        <v>6</v>
      </c>
      <c r="B103" s="58"/>
      <c r="C103" s="59">
        <f>SUM(C104:C106)</f>
        <v>344300</v>
      </c>
      <c r="D103" s="58">
        <f t="shared" ref="D103:D149" si="6">C103/24</f>
        <v>14345.833333333334</v>
      </c>
      <c r="E103" s="58">
        <f t="shared" ref="E103:E149" si="7">C103/10.65</f>
        <v>32328.638497652581</v>
      </c>
      <c r="F103" s="58">
        <f t="shared" ref="F103:F149" si="8">E103/24</f>
        <v>1347.0266040688575</v>
      </c>
    </row>
    <row r="104" spans="1:6" s="14" customFormat="1" x14ac:dyDescent="0.45">
      <c r="A104" s="5" t="s">
        <v>36</v>
      </c>
      <c r="B104" s="64"/>
      <c r="C104" s="61">
        <v>275000</v>
      </c>
      <c r="D104" s="60">
        <f t="shared" si="6"/>
        <v>11458.333333333334</v>
      </c>
      <c r="E104" s="60">
        <f t="shared" si="7"/>
        <v>25821.596244131455</v>
      </c>
      <c r="F104" s="60">
        <f t="shared" si="8"/>
        <v>1075.8998435054773</v>
      </c>
    </row>
    <row r="105" spans="1:6" s="15" customFormat="1" x14ac:dyDescent="0.45">
      <c r="A105" s="8" t="s">
        <v>10</v>
      </c>
      <c r="B105" s="65"/>
      <c r="C105" s="62">
        <v>300</v>
      </c>
      <c r="D105" s="60">
        <f t="shared" si="6"/>
        <v>12.5</v>
      </c>
      <c r="E105" s="60">
        <f t="shared" si="7"/>
        <v>28.16901408450704</v>
      </c>
      <c r="F105" s="60">
        <f t="shared" si="8"/>
        <v>1.1737089201877933</v>
      </c>
    </row>
    <row r="106" spans="1:6" s="17" customFormat="1" x14ac:dyDescent="0.45">
      <c r="A106" s="16" t="s">
        <v>11</v>
      </c>
      <c r="B106" s="66"/>
      <c r="C106" s="62">
        <f>SUM(C107:C112)</f>
        <v>69000</v>
      </c>
      <c r="D106" s="60">
        <f t="shared" si="6"/>
        <v>2875</v>
      </c>
      <c r="E106" s="60">
        <f t="shared" si="7"/>
        <v>6478.8732394366198</v>
      </c>
      <c r="F106" s="60">
        <f t="shared" si="8"/>
        <v>269.95305164319251</v>
      </c>
    </row>
    <row r="107" spans="1:6" x14ac:dyDescent="0.45">
      <c r="A107" s="7" t="s">
        <v>12</v>
      </c>
      <c r="B107" s="71">
        <v>78889</v>
      </c>
      <c r="C107" s="62">
        <v>69000</v>
      </c>
      <c r="D107" s="60">
        <f t="shared" si="6"/>
        <v>2875</v>
      </c>
      <c r="E107" s="60">
        <f t="shared" si="7"/>
        <v>6478.8732394366198</v>
      </c>
      <c r="F107" s="60">
        <f t="shared" si="8"/>
        <v>269.95305164319251</v>
      </c>
    </row>
    <row r="108" spans="1:6" x14ac:dyDescent="0.45">
      <c r="A108" s="7" t="s">
        <v>13</v>
      </c>
      <c r="B108" s="71">
        <v>44639</v>
      </c>
      <c r="C108" s="62">
        <v>0</v>
      </c>
      <c r="D108" s="60">
        <f t="shared" si="6"/>
        <v>0</v>
      </c>
      <c r="E108" s="60">
        <f t="shared" si="7"/>
        <v>0</v>
      </c>
      <c r="F108" s="60">
        <f t="shared" si="8"/>
        <v>0</v>
      </c>
    </row>
    <row r="109" spans="1:6" x14ac:dyDescent="0.45">
      <c r="A109" s="7" t="s">
        <v>37</v>
      </c>
      <c r="B109" s="71">
        <v>64836</v>
      </c>
      <c r="C109" s="62">
        <v>0</v>
      </c>
      <c r="D109" s="60">
        <f t="shared" si="6"/>
        <v>0</v>
      </c>
      <c r="E109" s="60">
        <f t="shared" si="7"/>
        <v>0</v>
      </c>
      <c r="F109" s="60">
        <f t="shared" si="8"/>
        <v>0</v>
      </c>
    </row>
    <row r="110" spans="1:6" x14ac:dyDescent="0.45">
      <c r="A110" s="7" t="s">
        <v>14</v>
      </c>
      <c r="B110" s="71">
        <v>0</v>
      </c>
      <c r="C110" s="62">
        <v>0</v>
      </c>
      <c r="D110" s="60">
        <f t="shared" si="6"/>
        <v>0</v>
      </c>
      <c r="E110" s="60">
        <f t="shared" si="7"/>
        <v>0</v>
      </c>
      <c r="F110" s="60">
        <f t="shared" si="8"/>
        <v>0</v>
      </c>
    </row>
    <row r="111" spans="1:6" x14ac:dyDescent="0.45">
      <c r="A111" s="7" t="s">
        <v>16</v>
      </c>
      <c r="B111" s="71">
        <v>122722</v>
      </c>
      <c r="C111" s="62">
        <v>0</v>
      </c>
      <c r="D111" s="60">
        <f t="shared" si="6"/>
        <v>0</v>
      </c>
      <c r="E111" s="60">
        <f t="shared" si="7"/>
        <v>0</v>
      </c>
      <c r="F111" s="60">
        <f t="shared" si="8"/>
        <v>0</v>
      </c>
    </row>
    <row r="112" spans="1:6" x14ac:dyDescent="0.45">
      <c r="A112" s="7" t="s">
        <v>17</v>
      </c>
      <c r="B112" s="71">
        <v>187857</v>
      </c>
      <c r="C112" s="62">
        <v>0</v>
      </c>
      <c r="D112" s="60">
        <f t="shared" si="6"/>
        <v>0</v>
      </c>
      <c r="E112" s="60">
        <f t="shared" si="7"/>
        <v>0</v>
      </c>
      <c r="F112" s="60">
        <f t="shared" si="8"/>
        <v>0</v>
      </c>
    </row>
    <row r="113" spans="1:6" x14ac:dyDescent="0.45">
      <c r="A113" s="4" t="s">
        <v>18</v>
      </c>
      <c r="B113" s="58"/>
      <c r="C113" s="59">
        <f>SUM(C114:C116)</f>
        <v>46800</v>
      </c>
      <c r="D113" s="58">
        <f t="shared" si="6"/>
        <v>1950</v>
      </c>
      <c r="E113" s="58">
        <f t="shared" si="7"/>
        <v>4394.3661971830988</v>
      </c>
      <c r="F113" s="58">
        <f t="shared" si="8"/>
        <v>183.09859154929578</v>
      </c>
    </row>
    <row r="114" spans="1:6" s="14" customFormat="1" x14ac:dyDescent="0.45">
      <c r="A114" s="5" t="s">
        <v>36</v>
      </c>
      <c r="B114" s="64"/>
      <c r="C114" s="61">
        <v>46700</v>
      </c>
      <c r="D114" s="60">
        <f t="shared" si="6"/>
        <v>1945.8333333333333</v>
      </c>
      <c r="E114" s="60">
        <f t="shared" si="7"/>
        <v>4384.9765258215957</v>
      </c>
      <c r="F114" s="60">
        <f t="shared" si="8"/>
        <v>182.70735524256648</v>
      </c>
    </row>
    <row r="115" spans="1:6" s="15" customFormat="1" x14ac:dyDescent="0.45">
      <c r="A115" s="8" t="s">
        <v>10</v>
      </c>
      <c r="B115" s="65"/>
      <c r="C115" s="62">
        <v>100</v>
      </c>
      <c r="D115" s="60">
        <f t="shared" si="6"/>
        <v>4.166666666666667</v>
      </c>
      <c r="E115" s="60">
        <f t="shared" si="7"/>
        <v>9.3896713615023479</v>
      </c>
      <c r="F115" s="60">
        <f t="shared" si="8"/>
        <v>0.39123630672926452</v>
      </c>
    </row>
    <row r="116" spans="1:6" s="17" customFormat="1" x14ac:dyDescent="0.45">
      <c r="A116" s="16" t="s">
        <v>11</v>
      </c>
      <c r="B116" s="66"/>
      <c r="C116" s="26">
        <f>SUM(C117:C122)</f>
        <v>0</v>
      </c>
      <c r="D116" s="60">
        <f t="shared" si="6"/>
        <v>0</v>
      </c>
      <c r="E116" s="60">
        <f t="shared" si="7"/>
        <v>0</v>
      </c>
      <c r="F116" s="60">
        <f t="shared" si="8"/>
        <v>0</v>
      </c>
    </row>
    <row r="117" spans="1:6" x14ac:dyDescent="0.45">
      <c r="A117" s="7" t="s">
        <v>12</v>
      </c>
      <c r="B117" s="60"/>
      <c r="C117" s="61">
        <v>0</v>
      </c>
      <c r="D117" s="60">
        <f t="shared" si="6"/>
        <v>0</v>
      </c>
      <c r="E117" s="60">
        <f t="shared" si="7"/>
        <v>0</v>
      </c>
      <c r="F117" s="60">
        <f t="shared" si="8"/>
        <v>0</v>
      </c>
    </row>
    <row r="118" spans="1:6" x14ac:dyDescent="0.45">
      <c r="A118" s="7" t="s">
        <v>13</v>
      </c>
      <c r="B118" s="60"/>
      <c r="C118" s="62">
        <v>0</v>
      </c>
      <c r="D118" s="60">
        <f t="shared" si="6"/>
        <v>0</v>
      </c>
      <c r="E118" s="60">
        <f t="shared" si="7"/>
        <v>0</v>
      </c>
      <c r="F118" s="60">
        <f t="shared" si="8"/>
        <v>0</v>
      </c>
    </row>
    <row r="119" spans="1:6" x14ac:dyDescent="0.45">
      <c r="A119" s="7" t="s">
        <v>37</v>
      </c>
      <c r="B119" s="60"/>
      <c r="C119" s="62">
        <v>0</v>
      </c>
      <c r="D119" s="60">
        <f t="shared" si="6"/>
        <v>0</v>
      </c>
      <c r="E119" s="60">
        <f t="shared" si="7"/>
        <v>0</v>
      </c>
      <c r="F119" s="60">
        <f t="shared" si="8"/>
        <v>0</v>
      </c>
    </row>
    <row r="120" spans="1:6" x14ac:dyDescent="0.45">
      <c r="A120" s="7" t="s">
        <v>14</v>
      </c>
      <c r="B120" s="60"/>
      <c r="C120" s="62">
        <v>0</v>
      </c>
      <c r="D120" s="60">
        <f t="shared" si="6"/>
        <v>0</v>
      </c>
      <c r="E120" s="60">
        <f t="shared" si="7"/>
        <v>0</v>
      </c>
      <c r="F120" s="60">
        <f t="shared" si="8"/>
        <v>0</v>
      </c>
    </row>
    <row r="121" spans="1:6" x14ac:dyDescent="0.45">
      <c r="A121" s="7" t="s">
        <v>16</v>
      </c>
      <c r="B121" s="60"/>
      <c r="C121" s="62">
        <v>0</v>
      </c>
      <c r="D121" s="60">
        <f t="shared" si="6"/>
        <v>0</v>
      </c>
      <c r="E121" s="60">
        <f t="shared" si="7"/>
        <v>0</v>
      </c>
      <c r="F121" s="60">
        <f t="shared" si="8"/>
        <v>0</v>
      </c>
    </row>
    <row r="122" spans="1:6" x14ac:dyDescent="0.45">
      <c r="A122" s="7" t="s">
        <v>17</v>
      </c>
      <c r="B122" s="60"/>
      <c r="C122" s="62">
        <v>0</v>
      </c>
      <c r="D122" s="60">
        <f t="shared" si="6"/>
        <v>0</v>
      </c>
      <c r="E122" s="60">
        <f t="shared" si="7"/>
        <v>0</v>
      </c>
      <c r="F122" s="60">
        <f t="shared" si="8"/>
        <v>0</v>
      </c>
    </row>
    <row r="123" spans="1:6" x14ac:dyDescent="0.45">
      <c r="A123" s="4" t="s">
        <v>19</v>
      </c>
      <c r="B123" s="58"/>
      <c r="C123" s="59">
        <f>SUM(C124:C126)</f>
        <v>233600</v>
      </c>
      <c r="D123" s="58">
        <f t="shared" si="6"/>
        <v>9733.3333333333339</v>
      </c>
      <c r="E123" s="58">
        <f t="shared" si="7"/>
        <v>21934.272300469482</v>
      </c>
      <c r="F123" s="58">
        <f t="shared" si="8"/>
        <v>913.92801251956178</v>
      </c>
    </row>
    <row r="124" spans="1:6" s="14" customFormat="1" x14ac:dyDescent="0.45">
      <c r="A124" s="5" t="s">
        <v>36</v>
      </c>
      <c r="B124" s="64"/>
      <c r="C124" s="61">
        <v>211250</v>
      </c>
      <c r="D124" s="60">
        <f t="shared" si="6"/>
        <v>8802.0833333333339</v>
      </c>
      <c r="E124" s="60">
        <f t="shared" si="7"/>
        <v>19835.68075117371</v>
      </c>
      <c r="F124" s="60">
        <f t="shared" si="8"/>
        <v>826.48669796557124</v>
      </c>
    </row>
    <row r="125" spans="1:6" s="15" customFormat="1" x14ac:dyDescent="0.45">
      <c r="A125" s="8" t="s">
        <v>10</v>
      </c>
      <c r="B125" s="65"/>
      <c r="C125" s="61">
        <v>350</v>
      </c>
      <c r="D125" s="60">
        <f t="shared" si="6"/>
        <v>14.583333333333334</v>
      </c>
      <c r="E125" s="60">
        <f t="shared" si="7"/>
        <v>32.863849765258216</v>
      </c>
      <c r="F125" s="60">
        <f t="shared" si="8"/>
        <v>1.3693270735524257</v>
      </c>
    </row>
    <row r="126" spans="1:6" s="17" customFormat="1" x14ac:dyDescent="0.45">
      <c r="A126" s="16" t="s">
        <v>11</v>
      </c>
      <c r="B126" s="66"/>
      <c r="C126" s="61">
        <f>SUM(C127:C132)</f>
        <v>22000</v>
      </c>
      <c r="D126" s="60">
        <f t="shared" si="6"/>
        <v>916.66666666666663</v>
      </c>
      <c r="E126" s="60">
        <f t="shared" si="7"/>
        <v>2065.7276995305165</v>
      </c>
      <c r="F126" s="60">
        <f t="shared" si="8"/>
        <v>86.071987480438182</v>
      </c>
    </row>
    <row r="127" spans="1:6" x14ac:dyDescent="0.45">
      <c r="A127" s="7" t="s">
        <v>12</v>
      </c>
      <c r="B127" s="60"/>
      <c r="C127" s="61">
        <v>7200</v>
      </c>
      <c r="D127" s="60">
        <f t="shared" si="6"/>
        <v>300</v>
      </c>
      <c r="E127" s="60">
        <f t="shared" si="7"/>
        <v>676.05633802816897</v>
      </c>
      <c r="F127" s="60">
        <f t="shared" si="8"/>
        <v>28.16901408450704</v>
      </c>
    </row>
    <row r="128" spans="1:6" x14ac:dyDescent="0.45">
      <c r="A128" s="7" t="s">
        <v>13</v>
      </c>
      <c r="B128" s="60"/>
      <c r="C128" s="61">
        <v>0</v>
      </c>
      <c r="D128" s="60">
        <f t="shared" si="6"/>
        <v>0</v>
      </c>
      <c r="E128" s="60">
        <f t="shared" si="7"/>
        <v>0</v>
      </c>
      <c r="F128" s="60">
        <f t="shared" si="8"/>
        <v>0</v>
      </c>
    </row>
    <row r="129" spans="1:6" x14ac:dyDescent="0.45">
      <c r="A129" s="7" t="s">
        <v>37</v>
      </c>
      <c r="B129" s="60"/>
      <c r="C129" s="62">
        <v>10000</v>
      </c>
      <c r="D129" s="60">
        <f t="shared" si="6"/>
        <v>416.66666666666669</v>
      </c>
      <c r="E129" s="60">
        <f t="shared" si="7"/>
        <v>938.96713615023475</v>
      </c>
      <c r="F129" s="60">
        <f t="shared" si="8"/>
        <v>39.123630672926446</v>
      </c>
    </row>
    <row r="130" spans="1:6" x14ac:dyDescent="0.45">
      <c r="A130" s="7" t="s">
        <v>14</v>
      </c>
      <c r="B130" s="60"/>
      <c r="C130" s="62">
        <v>0</v>
      </c>
      <c r="D130" s="60">
        <f t="shared" si="6"/>
        <v>0</v>
      </c>
      <c r="E130" s="60">
        <f t="shared" si="7"/>
        <v>0</v>
      </c>
      <c r="F130" s="60">
        <f t="shared" si="8"/>
        <v>0</v>
      </c>
    </row>
    <row r="131" spans="1:6" x14ac:dyDescent="0.45">
      <c r="A131" s="7" t="s">
        <v>16</v>
      </c>
      <c r="B131" s="60"/>
      <c r="C131" s="62">
        <v>4800</v>
      </c>
      <c r="D131" s="60">
        <f t="shared" si="6"/>
        <v>200</v>
      </c>
      <c r="E131" s="60">
        <f t="shared" si="7"/>
        <v>450.70422535211264</v>
      </c>
      <c r="F131" s="60">
        <f t="shared" si="8"/>
        <v>18.779342723004692</v>
      </c>
    </row>
    <row r="132" spans="1:6" x14ac:dyDescent="0.45">
      <c r="A132" s="7" t="s">
        <v>17</v>
      </c>
      <c r="B132" s="60"/>
      <c r="C132" s="62">
        <v>0</v>
      </c>
      <c r="D132" s="60">
        <f t="shared" si="6"/>
        <v>0</v>
      </c>
      <c r="E132" s="60">
        <f t="shared" si="7"/>
        <v>0</v>
      </c>
      <c r="F132" s="60">
        <f t="shared" si="8"/>
        <v>0</v>
      </c>
    </row>
    <row r="133" spans="1:6" x14ac:dyDescent="0.45">
      <c r="A133" s="4" t="s">
        <v>43</v>
      </c>
      <c r="B133" s="67"/>
      <c r="C133" s="68">
        <f>C134+C135+C136</f>
        <v>27.070702000000001</v>
      </c>
      <c r="D133" s="58">
        <f t="shared" si="6"/>
        <v>1.1279459166666668</v>
      </c>
      <c r="E133" s="58">
        <f t="shared" si="7"/>
        <v>2.541849953051643</v>
      </c>
      <c r="F133" s="58">
        <f t="shared" si="8"/>
        <v>0.10591041471048512</v>
      </c>
    </row>
    <row r="134" spans="1:6" x14ac:dyDescent="0.45">
      <c r="A134" s="5" t="s">
        <v>36</v>
      </c>
      <c r="B134" s="60"/>
      <c r="C134" s="62">
        <v>7.983968</v>
      </c>
      <c r="D134" s="60">
        <f t="shared" si="6"/>
        <v>0.33266533333333331</v>
      </c>
      <c r="E134" s="60">
        <f t="shared" si="7"/>
        <v>0.74966835680751176</v>
      </c>
      <c r="F134" s="60">
        <f t="shared" si="8"/>
        <v>3.1236181533646323E-2</v>
      </c>
    </row>
    <row r="135" spans="1:6" x14ac:dyDescent="0.45">
      <c r="A135" s="51" t="s">
        <v>10</v>
      </c>
      <c r="B135" s="60"/>
      <c r="C135" s="62"/>
      <c r="D135" s="60">
        <f t="shared" si="6"/>
        <v>0</v>
      </c>
      <c r="E135" s="60">
        <f t="shared" si="7"/>
        <v>0</v>
      </c>
      <c r="F135" s="60">
        <f t="shared" si="8"/>
        <v>0</v>
      </c>
    </row>
    <row r="136" spans="1:6" x14ac:dyDescent="0.45">
      <c r="A136" s="16" t="s">
        <v>11</v>
      </c>
      <c r="B136" s="60"/>
      <c r="C136" s="62">
        <f>SUM(C137:C141)</f>
        <v>19.086734</v>
      </c>
      <c r="D136" s="60">
        <f t="shared" si="6"/>
        <v>0.79528058333333329</v>
      </c>
      <c r="E136" s="60">
        <f t="shared" si="7"/>
        <v>1.7921815962441314</v>
      </c>
      <c r="F136" s="60">
        <f t="shared" si="8"/>
        <v>7.4674233176838814E-2</v>
      </c>
    </row>
    <row r="137" spans="1:6" x14ac:dyDescent="0.45">
      <c r="A137" s="7" t="s">
        <v>12</v>
      </c>
      <c r="B137" s="60"/>
      <c r="C137" s="62"/>
      <c r="D137" s="60">
        <f t="shared" si="6"/>
        <v>0</v>
      </c>
      <c r="E137" s="60">
        <f t="shared" si="7"/>
        <v>0</v>
      </c>
      <c r="F137" s="60">
        <f t="shared" si="8"/>
        <v>0</v>
      </c>
    </row>
    <row r="138" spans="1:6" x14ac:dyDescent="0.45">
      <c r="A138" s="7" t="s">
        <v>13</v>
      </c>
      <c r="B138" s="60"/>
      <c r="C138" s="62"/>
      <c r="D138" s="60">
        <f t="shared" si="6"/>
        <v>0</v>
      </c>
      <c r="E138" s="60">
        <f t="shared" si="7"/>
        <v>0</v>
      </c>
      <c r="F138" s="60">
        <f t="shared" si="8"/>
        <v>0</v>
      </c>
    </row>
    <row r="139" spans="1:6" x14ac:dyDescent="0.45">
      <c r="A139" s="7" t="s">
        <v>39</v>
      </c>
      <c r="B139" s="60"/>
      <c r="C139" s="62">
        <v>19.086734</v>
      </c>
      <c r="D139" s="60">
        <f t="shared" si="6"/>
        <v>0.79528058333333329</v>
      </c>
      <c r="E139" s="60">
        <f t="shared" si="7"/>
        <v>1.7921815962441314</v>
      </c>
      <c r="F139" s="60">
        <f t="shared" si="8"/>
        <v>7.4674233176838814E-2</v>
      </c>
    </row>
    <row r="140" spans="1:6" x14ac:dyDescent="0.45">
      <c r="A140" s="7" t="s">
        <v>16</v>
      </c>
      <c r="B140" s="60"/>
      <c r="C140" s="62"/>
      <c r="D140" s="60">
        <f t="shared" si="6"/>
        <v>0</v>
      </c>
      <c r="E140" s="60">
        <f t="shared" si="7"/>
        <v>0</v>
      </c>
      <c r="F140" s="60">
        <f t="shared" si="8"/>
        <v>0</v>
      </c>
    </row>
    <row r="141" spans="1:6" x14ac:dyDescent="0.45">
      <c r="A141" s="7" t="s">
        <v>17</v>
      </c>
      <c r="B141" s="60"/>
      <c r="C141" s="62"/>
      <c r="D141" s="60">
        <f t="shared" si="6"/>
        <v>0</v>
      </c>
      <c r="E141" s="60">
        <f t="shared" si="7"/>
        <v>0</v>
      </c>
      <c r="F141" s="60">
        <f t="shared" si="8"/>
        <v>0</v>
      </c>
    </row>
    <row r="142" spans="1:6" x14ac:dyDescent="0.45">
      <c r="A142" s="4" t="s">
        <v>44</v>
      </c>
      <c r="B142" s="67"/>
      <c r="C142" s="68">
        <f>C143+C144</f>
        <v>0</v>
      </c>
      <c r="D142" s="58">
        <f t="shared" si="6"/>
        <v>0</v>
      </c>
      <c r="E142" s="58">
        <f t="shared" si="7"/>
        <v>0</v>
      </c>
      <c r="F142" s="58">
        <f t="shared" si="8"/>
        <v>0</v>
      </c>
    </row>
    <row r="143" spans="1:6" x14ac:dyDescent="0.45">
      <c r="A143" s="5" t="s">
        <v>36</v>
      </c>
      <c r="B143" s="60"/>
      <c r="C143" s="62"/>
      <c r="D143" s="60">
        <f t="shared" si="6"/>
        <v>0</v>
      </c>
      <c r="E143" s="60">
        <f t="shared" si="7"/>
        <v>0</v>
      </c>
      <c r="F143" s="60">
        <f t="shared" si="8"/>
        <v>0</v>
      </c>
    </row>
    <row r="144" spans="1:6" x14ac:dyDescent="0.45">
      <c r="A144" s="16" t="s">
        <v>11</v>
      </c>
      <c r="B144" s="60"/>
      <c r="C144" s="62">
        <f>SUM(C145:C149)</f>
        <v>0</v>
      </c>
      <c r="D144" s="60">
        <f t="shared" si="6"/>
        <v>0</v>
      </c>
      <c r="E144" s="60">
        <f t="shared" si="7"/>
        <v>0</v>
      </c>
      <c r="F144" s="60">
        <f t="shared" si="8"/>
        <v>0</v>
      </c>
    </row>
    <row r="145" spans="1:6" x14ac:dyDescent="0.45">
      <c r="A145" s="7" t="s">
        <v>12</v>
      </c>
      <c r="B145" s="60"/>
      <c r="C145" s="62"/>
      <c r="D145" s="60">
        <f t="shared" si="6"/>
        <v>0</v>
      </c>
      <c r="E145" s="60">
        <f t="shared" si="7"/>
        <v>0</v>
      </c>
      <c r="F145" s="60">
        <f t="shared" si="8"/>
        <v>0</v>
      </c>
    </row>
    <row r="146" spans="1:6" x14ac:dyDescent="0.45">
      <c r="A146" s="7" t="s">
        <v>13</v>
      </c>
      <c r="B146" s="60"/>
      <c r="C146" s="62"/>
      <c r="D146" s="60">
        <f t="shared" si="6"/>
        <v>0</v>
      </c>
      <c r="E146" s="60">
        <f t="shared" si="7"/>
        <v>0</v>
      </c>
      <c r="F146" s="60">
        <f t="shared" si="8"/>
        <v>0</v>
      </c>
    </row>
    <row r="147" spans="1:6" x14ac:dyDescent="0.45">
      <c r="A147" s="7" t="s">
        <v>39</v>
      </c>
      <c r="B147" s="60"/>
      <c r="C147" s="62"/>
      <c r="D147" s="60">
        <f t="shared" si="6"/>
        <v>0</v>
      </c>
      <c r="E147" s="60">
        <f t="shared" si="7"/>
        <v>0</v>
      </c>
      <c r="F147" s="60">
        <f t="shared" si="8"/>
        <v>0</v>
      </c>
    </row>
    <row r="148" spans="1:6" x14ac:dyDescent="0.45">
      <c r="A148" s="7" t="s">
        <v>16</v>
      </c>
      <c r="B148" s="60"/>
      <c r="C148" s="62"/>
      <c r="D148" s="60">
        <f t="shared" si="6"/>
        <v>0</v>
      </c>
      <c r="E148" s="60">
        <f t="shared" si="7"/>
        <v>0</v>
      </c>
      <c r="F148" s="60">
        <f t="shared" si="8"/>
        <v>0</v>
      </c>
    </row>
    <row r="149" spans="1:6" x14ac:dyDescent="0.45">
      <c r="A149" s="7" t="s">
        <v>17</v>
      </c>
      <c r="B149" s="60"/>
      <c r="C149" s="62"/>
      <c r="D149" s="60">
        <f t="shared" si="6"/>
        <v>0</v>
      </c>
      <c r="E149" s="60">
        <f t="shared" si="7"/>
        <v>0</v>
      </c>
      <c r="F149" s="60">
        <f t="shared" si="8"/>
        <v>0</v>
      </c>
    </row>
    <row r="150" spans="1:6" x14ac:dyDescent="0.45">
      <c r="A150" s="2" t="s">
        <v>22</v>
      </c>
      <c r="B150" s="27"/>
      <c r="C150" s="28"/>
      <c r="D150" s="27"/>
      <c r="E150" s="27"/>
      <c r="F150" s="27"/>
    </row>
    <row r="151" spans="1:6" ht="38.4" x14ac:dyDescent="0.45">
      <c r="A151" s="13" t="s">
        <v>35</v>
      </c>
      <c r="B151" s="69"/>
      <c r="C151" s="70">
        <f>C152+C162+C172+C182+C191</f>
        <v>650502.27888300002</v>
      </c>
      <c r="D151" s="69">
        <f>C151/24</f>
        <v>27104.261620125002</v>
      </c>
      <c r="E151" s="69">
        <f>C151/10.65</f>
        <v>61080.026186197181</v>
      </c>
      <c r="F151" s="69">
        <f>E151/24</f>
        <v>2545.0010910915494</v>
      </c>
    </row>
    <row r="152" spans="1:6" x14ac:dyDescent="0.45">
      <c r="A152" s="4" t="s">
        <v>6</v>
      </c>
      <c r="B152" s="58"/>
      <c r="C152" s="59">
        <f>SUM(C153:C155)</f>
        <v>344300</v>
      </c>
      <c r="D152" s="58">
        <f t="shared" ref="D152:D198" si="9">C152/24</f>
        <v>14345.833333333334</v>
      </c>
      <c r="E152" s="58">
        <f t="shared" ref="E152:E198" si="10">C152/10.65</f>
        <v>32328.638497652581</v>
      </c>
      <c r="F152" s="58">
        <f t="shared" ref="F152:F198" si="11">E152/24</f>
        <v>1347.0266040688575</v>
      </c>
    </row>
    <row r="153" spans="1:6" s="14" customFormat="1" x14ac:dyDescent="0.45">
      <c r="A153" s="5" t="s">
        <v>36</v>
      </c>
      <c r="B153" s="64"/>
      <c r="C153" s="61">
        <v>275000</v>
      </c>
      <c r="D153" s="60">
        <f t="shared" si="9"/>
        <v>11458.333333333334</v>
      </c>
      <c r="E153" s="60">
        <f t="shared" si="10"/>
        <v>25821.596244131455</v>
      </c>
      <c r="F153" s="60">
        <f t="shared" si="11"/>
        <v>1075.8998435054773</v>
      </c>
    </row>
    <row r="154" spans="1:6" s="15" customFormat="1" x14ac:dyDescent="0.45">
      <c r="A154" s="8" t="s">
        <v>10</v>
      </c>
      <c r="B154" s="65"/>
      <c r="C154" s="62">
        <v>300</v>
      </c>
      <c r="D154" s="60">
        <f t="shared" si="9"/>
        <v>12.5</v>
      </c>
      <c r="E154" s="60">
        <f t="shared" si="10"/>
        <v>28.16901408450704</v>
      </c>
      <c r="F154" s="60">
        <f t="shared" si="11"/>
        <v>1.1737089201877933</v>
      </c>
    </row>
    <row r="155" spans="1:6" s="17" customFormat="1" x14ac:dyDescent="0.45">
      <c r="A155" s="16" t="s">
        <v>11</v>
      </c>
      <c r="B155" s="66"/>
      <c r="C155" s="62">
        <f>SUM(C156:C161)</f>
        <v>69000</v>
      </c>
      <c r="D155" s="60">
        <f t="shared" si="9"/>
        <v>2875</v>
      </c>
      <c r="E155" s="60">
        <f t="shared" si="10"/>
        <v>6478.8732394366198</v>
      </c>
      <c r="F155" s="60">
        <f t="shared" si="11"/>
        <v>269.95305164319251</v>
      </c>
    </row>
    <row r="156" spans="1:6" x14ac:dyDescent="0.45">
      <c r="A156" s="7" t="s">
        <v>12</v>
      </c>
      <c r="B156" s="71">
        <v>78889</v>
      </c>
      <c r="C156" s="62">
        <v>69000</v>
      </c>
      <c r="D156" s="60">
        <f t="shared" si="9"/>
        <v>2875</v>
      </c>
      <c r="E156" s="60">
        <f t="shared" si="10"/>
        <v>6478.8732394366198</v>
      </c>
      <c r="F156" s="60">
        <f t="shared" si="11"/>
        <v>269.95305164319251</v>
      </c>
    </row>
    <row r="157" spans="1:6" x14ac:dyDescent="0.45">
      <c r="A157" s="7" t="s">
        <v>13</v>
      </c>
      <c r="B157" s="71">
        <v>44639</v>
      </c>
      <c r="C157" s="62">
        <v>0</v>
      </c>
      <c r="D157" s="60">
        <f t="shared" si="9"/>
        <v>0</v>
      </c>
      <c r="E157" s="60">
        <f t="shared" si="10"/>
        <v>0</v>
      </c>
      <c r="F157" s="60">
        <f t="shared" si="11"/>
        <v>0</v>
      </c>
    </row>
    <row r="158" spans="1:6" x14ac:dyDescent="0.45">
      <c r="A158" s="7" t="s">
        <v>37</v>
      </c>
      <c r="B158" s="71">
        <v>64836</v>
      </c>
      <c r="C158" s="62">
        <v>0</v>
      </c>
      <c r="D158" s="60">
        <f t="shared" si="9"/>
        <v>0</v>
      </c>
      <c r="E158" s="60">
        <f t="shared" si="10"/>
        <v>0</v>
      </c>
      <c r="F158" s="60">
        <f t="shared" si="11"/>
        <v>0</v>
      </c>
    </row>
    <row r="159" spans="1:6" x14ac:dyDescent="0.45">
      <c r="A159" s="7" t="s">
        <v>14</v>
      </c>
      <c r="B159" s="71">
        <v>0</v>
      </c>
      <c r="C159" s="62">
        <v>0</v>
      </c>
      <c r="D159" s="60">
        <f t="shared" si="9"/>
        <v>0</v>
      </c>
      <c r="E159" s="60">
        <f t="shared" si="10"/>
        <v>0</v>
      </c>
      <c r="F159" s="60">
        <f t="shared" si="11"/>
        <v>0</v>
      </c>
    </row>
    <row r="160" spans="1:6" x14ac:dyDescent="0.45">
      <c r="A160" s="7" t="s">
        <v>16</v>
      </c>
      <c r="B160" s="71">
        <v>122722</v>
      </c>
      <c r="C160" s="62">
        <v>0</v>
      </c>
      <c r="D160" s="60">
        <f t="shared" si="9"/>
        <v>0</v>
      </c>
      <c r="E160" s="60">
        <f t="shared" si="10"/>
        <v>0</v>
      </c>
      <c r="F160" s="60">
        <f t="shared" si="11"/>
        <v>0</v>
      </c>
    </row>
    <row r="161" spans="1:6" x14ac:dyDescent="0.45">
      <c r="A161" s="7" t="s">
        <v>17</v>
      </c>
      <c r="B161" s="71">
        <v>187857</v>
      </c>
      <c r="C161" s="62">
        <v>0</v>
      </c>
      <c r="D161" s="60">
        <f t="shared" si="9"/>
        <v>0</v>
      </c>
      <c r="E161" s="60">
        <f t="shared" si="10"/>
        <v>0</v>
      </c>
      <c r="F161" s="60">
        <f t="shared" si="11"/>
        <v>0</v>
      </c>
    </row>
    <row r="162" spans="1:6" x14ac:dyDescent="0.45">
      <c r="A162" s="4" t="s">
        <v>23</v>
      </c>
      <c r="B162" s="58"/>
      <c r="C162" s="59">
        <f>SUM(C163:C165)</f>
        <v>179000</v>
      </c>
      <c r="D162" s="58">
        <f t="shared" si="9"/>
        <v>7458.333333333333</v>
      </c>
      <c r="E162" s="58">
        <f t="shared" si="10"/>
        <v>16807.5117370892</v>
      </c>
      <c r="F162" s="58">
        <f t="shared" si="11"/>
        <v>700.31298904538335</v>
      </c>
    </row>
    <row r="163" spans="1:6" s="14" customFormat="1" x14ac:dyDescent="0.45">
      <c r="A163" s="5" t="s">
        <v>36</v>
      </c>
      <c r="B163" s="64"/>
      <c r="C163" s="61">
        <v>179000</v>
      </c>
      <c r="D163" s="60">
        <f t="shared" si="9"/>
        <v>7458.333333333333</v>
      </c>
      <c r="E163" s="60">
        <f t="shared" si="10"/>
        <v>16807.5117370892</v>
      </c>
      <c r="F163" s="60">
        <f t="shared" si="11"/>
        <v>700.31298904538335</v>
      </c>
    </row>
    <row r="164" spans="1:6" s="15" customFormat="1" x14ac:dyDescent="0.45">
      <c r="A164" s="8" t="s">
        <v>10</v>
      </c>
      <c r="B164" s="65"/>
      <c r="C164" s="62">
        <v>0</v>
      </c>
      <c r="D164" s="60">
        <f t="shared" si="9"/>
        <v>0</v>
      </c>
      <c r="E164" s="60">
        <f t="shared" si="10"/>
        <v>0</v>
      </c>
      <c r="F164" s="60">
        <f t="shared" si="11"/>
        <v>0</v>
      </c>
    </row>
    <row r="165" spans="1:6" s="17" customFormat="1" x14ac:dyDescent="0.45">
      <c r="A165" s="16" t="s">
        <v>11</v>
      </c>
      <c r="B165" s="66"/>
      <c r="C165" s="62">
        <f>SUM(C166:C171)</f>
        <v>0</v>
      </c>
      <c r="D165" s="60">
        <f t="shared" si="9"/>
        <v>0</v>
      </c>
      <c r="E165" s="60">
        <f t="shared" si="10"/>
        <v>0</v>
      </c>
      <c r="F165" s="60">
        <f t="shared" si="11"/>
        <v>0</v>
      </c>
    </row>
    <row r="166" spans="1:6" x14ac:dyDescent="0.45">
      <c r="A166" s="7" t="s">
        <v>12</v>
      </c>
      <c r="B166" s="60"/>
      <c r="C166" s="62">
        <v>0</v>
      </c>
      <c r="D166" s="60">
        <f t="shared" si="9"/>
        <v>0</v>
      </c>
      <c r="E166" s="60">
        <f t="shared" si="10"/>
        <v>0</v>
      </c>
      <c r="F166" s="60">
        <f t="shared" si="11"/>
        <v>0</v>
      </c>
    </row>
    <row r="167" spans="1:6" x14ac:dyDescent="0.45">
      <c r="A167" s="7" t="s">
        <v>13</v>
      </c>
      <c r="B167" s="60"/>
      <c r="C167" s="62">
        <v>0</v>
      </c>
      <c r="D167" s="60">
        <f t="shared" si="9"/>
        <v>0</v>
      </c>
      <c r="E167" s="60">
        <f t="shared" si="10"/>
        <v>0</v>
      </c>
      <c r="F167" s="60">
        <f t="shared" si="11"/>
        <v>0</v>
      </c>
    </row>
    <row r="168" spans="1:6" x14ac:dyDescent="0.45">
      <c r="A168" s="7" t="s">
        <v>37</v>
      </c>
      <c r="B168" s="60"/>
      <c r="C168" s="62">
        <v>0</v>
      </c>
      <c r="D168" s="60">
        <f t="shared" si="9"/>
        <v>0</v>
      </c>
      <c r="E168" s="60">
        <f t="shared" si="10"/>
        <v>0</v>
      </c>
      <c r="F168" s="60">
        <f t="shared" si="11"/>
        <v>0</v>
      </c>
    </row>
    <row r="169" spans="1:6" x14ac:dyDescent="0.45">
      <c r="A169" s="7" t="s">
        <v>14</v>
      </c>
      <c r="B169" s="60"/>
      <c r="C169" s="62">
        <v>0</v>
      </c>
      <c r="D169" s="60">
        <f t="shared" si="9"/>
        <v>0</v>
      </c>
      <c r="E169" s="60">
        <f t="shared" si="10"/>
        <v>0</v>
      </c>
      <c r="F169" s="60">
        <f t="shared" si="11"/>
        <v>0</v>
      </c>
    </row>
    <row r="170" spans="1:6" x14ac:dyDescent="0.45">
      <c r="A170" s="7" t="s">
        <v>16</v>
      </c>
      <c r="B170" s="60"/>
      <c r="C170" s="62">
        <v>0</v>
      </c>
      <c r="D170" s="60">
        <f t="shared" si="9"/>
        <v>0</v>
      </c>
      <c r="E170" s="60">
        <f t="shared" si="10"/>
        <v>0</v>
      </c>
      <c r="F170" s="60">
        <f t="shared" si="11"/>
        <v>0</v>
      </c>
    </row>
    <row r="171" spans="1:6" x14ac:dyDescent="0.45">
      <c r="A171" s="7" t="s">
        <v>17</v>
      </c>
      <c r="B171" s="60"/>
      <c r="C171" s="61">
        <v>0</v>
      </c>
      <c r="D171" s="60">
        <f t="shared" si="9"/>
        <v>0</v>
      </c>
      <c r="E171" s="60">
        <f t="shared" si="10"/>
        <v>0</v>
      </c>
      <c r="F171" s="60">
        <f t="shared" si="11"/>
        <v>0</v>
      </c>
    </row>
    <row r="172" spans="1:6" x14ac:dyDescent="0.45">
      <c r="A172" s="4" t="s">
        <v>19</v>
      </c>
      <c r="B172" s="58"/>
      <c r="C172" s="59">
        <f>SUM(C173:C175)</f>
        <v>126500</v>
      </c>
      <c r="D172" s="58">
        <f t="shared" si="9"/>
        <v>5270.833333333333</v>
      </c>
      <c r="E172" s="58">
        <f t="shared" si="10"/>
        <v>11877.934272300468</v>
      </c>
      <c r="F172" s="58">
        <f t="shared" si="11"/>
        <v>494.91392801251953</v>
      </c>
    </row>
    <row r="173" spans="1:6" s="14" customFormat="1" x14ac:dyDescent="0.45">
      <c r="A173" s="5" t="s">
        <v>36</v>
      </c>
      <c r="B173" s="64"/>
      <c r="C173" s="61">
        <v>106000</v>
      </c>
      <c r="D173" s="60">
        <f t="shared" si="9"/>
        <v>4416.666666666667</v>
      </c>
      <c r="E173" s="60">
        <f t="shared" si="10"/>
        <v>9953.051643192488</v>
      </c>
      <c r="F173" s="60">
        <f t="shared" si="11"/>
        <v>414.71048513302031</v>
      </c>
    </row>
    <row r="174" spans="1:6" s="15" customFormat="1" x14ac:dyDescent="0.45">
      <c r="A174" s="8" t="s">
        <v>10</v>
      </c>
      <c r="B174" s="65"/>
      <c r="C174" s="61">
        <v>0</v>
      </c>
      <c r="D174" s="60">
        <f t="shared" si="9"/>
        <v>0</v>
      </c>
      <c r="E174" s="60">
        <f t="shared" si="10"/>
        <v>0</v>
      </c>
      <c r="F174" s="60">
        <f t="shared" si="11"/>
        <v>0</v>
      </c>
    </row>
    <row r="175" spans="1:6" s="17" customFormat="1" x14ac:dyDescent="0.45">
      <c r="A175" s="16" t="s">
        <v>11</v>
      </c>
      <c r="B175" s="66"/>
      <c r="C175" s="61">
        <f>SUM(C176:C181)</f>
        <v>20500</v>
      </c>
      <c r="D175" s="60">
        <f t="shared" si="9"/>
        <v>854.16666666666663</v>
      </c>
      <c r="E175" s="60">
        <f t="shared" si="10"/>
        <v>1924.8826291079811</v>
      </c>
      <c r="F175" s="60">
        <f t="shared" si="11"/>
        <v>80.203442879499207</v>
      </c>
    </row>
    <row r="176" spans="1:6" x14ac:dyDescent="0.45">
      <c r="A176" s="7" t="s">
        <v>12</v>
      </c>
      <c r="B176" s="60"/>
      <c r="C176" s="61">
        <v>7500</v>
      </c>
      <c r="D176" s="60">
        <f t="shared" si="9"/>
        <v>312.5</v>
      </c>
      <c r="E176" s="60">
        <f t="shared" si="10"/>
        <v>704.22535211267598</v>
      </c>
      <c r="F176" s="60">
        <f t="shared" si="11"/>
        <v>29.342723004694832</v>
      </c>
    </row>
    <row r="177" spans="1:6" x14ac:dyDescent="0.45">
      <c r="A177" s="7" t="s">
        <v>13</v>
      </c>
      <c r="B177" s="60"/>
      <c r="C177" s="61">
        <v>0</v>
      </c>
      <c r="D177" s="60">
        <f t="shared" si="9"/>
        <v>0</v>
      </c>
      <c r="E177" s="60">
        <f t="shared" si="10"/>
        <v>0</v>
      </c>
      <c r="F177" s="60">
        <f t="shared" si="11"/>
        <v>0</v>
      </c>
    </row>
    <row r="178" spans="1:6" x14ac:dyDescent="0.45">
      <c r="A178" s="7" t="s">
        <v>37</v>
      </c>
      <c r="B178" s="60"/>
      <c r="C178" s="61">
        <v>10000</v>
      </c>
      <c r="D178" s="60">
        <f t="shared" si="9"/>
        <v>416.66666666666669</v>
      </c>
      <c r="E178" s="60">
        <f t="shared" si="10"/>
        <v>938.96713615023475</v>
      </c>
      <c r="F178" s="60">
        <f t="shared" si="11"/>
        <v>39.123630672926446</v>
      </c>
    </row>
    <row r="179" spans="1:6" x14ac:dyDescent="0.45">
      <c r="A179" s="7" t="s">
        <v>14</v>
      </c>
      <c r="B179" s="60"/>
      <c r="C179" s="61">
        <v>0</v>
      </c>
      <c r="D179" s="60">
        <f t="shared" si="9"/>
        <v>0</v>
      </c>
      <c r="E179" s="60">
        <f t="shared" si="10"/>
        <v>0</v>
      </c>
      <c r="F179" s="60">
        <f t="shared" si="11"/>
        <v>0</v>
      </c>
    </row>
    <row r="180" spans="1:6" x14ac:dyDescent="0.45">
      <c r="A180" s="7" t="s">
        <v>16</v>
      </c>
      <c r="B180" s="60"/>
      <c r="C180" s="62">
        <v>3000</v>
      </c>
      <c r="D180" s="60">
        <f t="shared" si="9"/>
        <v>125</v>
      </c>
      <c r="E180" s="60">
        <f t="shared" si="10"/>
        <v>281.6901408450704</v>
      </c>
      <c r="F180" s="60">
        <f t="shared" si="11"/>
        <v>11.737089201877934</v>
      </c>
    </row>
    <row r="181" spans="1:6" x14ac:dyDescent="0.45">
      <c r="A181" s="7" t="s">
        <v>17</v>
      </c>
      <c r="B181" s="60"/>
      <c r="C181" s="62">
        <v>0</v>
      </c>
      <c r="D181" s="60">
        <f t="shared" si="9"/>
        <v>0</v>
      </c>
      <c r="E181" s="60">
        <f t="shared" si="10"/>
        <v>0</v>
      </c>
      <c r="F181" s="60">
        <f t="shared" si="11"/>
        <v>0</v>
      </c>
    </row>
    <row r="182" spans="1:6" x14ac:dyDescent="0.45">
      <c r="A182" s="4" t="s">
        <v>43</v>
      </c>
      <c r="B182" s="67"/>
      <c r="C182" s="68">
        <f>C183+C185+C184</f>
        <v>702.27888299999995</v>
      </c>
      <c r="D182" s="58">
        <f t="shared" si="9"/>
        <v>29.261620124999997</v>
      </c>
      <c r="E182" s="58">
        <f t="shared" si="10"/>
        <v>65.941679154929574</v>
      </c>
      <c r="F182" s="58">
        <f t="shared" si="11"/>
        <v>2.7475699647887324</v>
      </c>
    </row>
    <row r="183" spans="1:6" x14ac:dyDescent="0.45">
      <c r="A183" s="5" t="s">
        <v>36</v>
      </c>
      <c r="B183" s="60"/>
      <c r="C183" s="62">
        <v>176.3</v>
      </c>
      <c r="D183" s="60">
        <f t="shared" si="9"/>
        <v>7.3458333333333341</v>
      </c>
      <c r="E183" s="60">
        <f t="shared" si="10"/>
        <v>16.55399061032864</v>
      </c>
      <c r="F183" s="60">
        <f t="shared" si="11"/>
        <v>0.68974960876369329</v>
      </c>
    </row>
    <row r="184" spans="1:6" x14ac:dyDescent="0.45">
      <c r="A184" s="51" t="s">
        <v>10</v>
      </c>
      <c r="B184" s="60"/>
      <c r="C184" s="62">
        <v>1.9425809999999999</v>
      </c>
      <c r="D184" s="60">
        <f t="shared" si="9"/>
        <v>8.0940874999999995E-2</v>
      </c>
      <c r="E184" s="60">
        <f t="shared" si="10"/>
        <v>0.18240197183098589</v>
      </c>
      <c r="F184" s="60">
        <f t="shared" si="11"/>
        <v>7.600082159624412E-3</v>
      </c>
    </row>
    <row r="185" spans="1:6" x14ac:dyDescent="0.45">
      <c r="A185" s="16" t="s">
        <v>11</v>
      </c>
      <c r="B185" s="60"/>
      <c r="C185" s="62">
        <f>SUM(C186:C190)</f>
        <v>524.03630199999998</v>
      </c>
      <c r="D185" s="60">
        <f t="shared" si="9"/>
        <v>21.834845916666666</v>
      </c>
      <c r="E185" s="60">
        <f t="shared" si="10"/>
        <v>49.20528657276995</v>
      </c>
      <c r="F185" s="60">
        <f t="shared" si="11"/>
        <v>2.0502202738654147</v>
      </c>
    </row>
    <row r="186" spans="1:6" x14ac:dyDescent="0.45">
      <c r="A186" s="7" t="s">
        <v>12</v>
      </c>
      <c r="B186" s="60"/>
      <c r="C186" s="62"/>
      <c r="D186" s="60">
        <f t="shared" si="9"/>
        <v>0</v>
      </c>
      <c r="E186" s="60">
        <f t="shared" si="10"/>
        <v>0</v>
      </c>
      <c r="F186" s="60">
        <f t="shared" si="11"/>
        <v>0</v>
      </c>
    </row>
    <row r="187" spans="1:6" x14ac:dyDescent="0.45">
      <c r="A187" s="7" t="s">
        <v>13</v>
      </c>
      <c r="B187" s="60"/>
      <c r="C187" s="62"/>
      <c r="D187" s="60">
        <f t="shared" si="9"/>
        <v>0</v>
      </c>
      <c r="E187" s="60">
        <f t="shared" si="10"/>
        <v>0</v>
      </c>
      <c r="F187" s="60">
        <f t="shared" si="11"/>
        <v>0</v>
      </c>
    </row>
    <row r="188" spans="1:6" x14ac:dyDescent="0.45">
      <c r="A188" s="7" t="s">
        <v>39</v>
      </c>
      <c r="B188" s="60"/>
      <c r="C188" s="62">
        <v>524.03630199999998</v>
      </c>
      <c r="D188" s="60">
        <f t="shared" si="9"/>
        <v>21.834845916666666</v>
      </c>
      <c r="E188" s="60">
        <f t="shared" si="10"/>
        <v>49.20528657276995</v>
      </c>
      <c r="F188" s="60">
        <f t="shared" si="11"/>
        <v>2.0502202738654147</v>
      </c>
    </row>
    <row r="189" spans="1:6" x14ac:dyDescent="0.45">
      <c r="A189" s="7" t="s">
        <v>16</v>
      </c>
      <c r="B189" s="60"/>
      <c r="C189" s="62"/>
      <c r="D189" s="60">
        <f t="shared" si="9"/>
        <v>0</v>
      </c>
      <c r="E189" s="60">
        <f t="shared" si="10"/>
        <v>0</v>
      </c>
      <c r="F189" s="60">
        <f t="shared" si="11"/>
        <v>0</v>
      </c>
    </row>
    <row r="190" spans="1:6" x14ac:dyDescent="0.45">
      <c r="A190" s="7" t="s">
        <v>17</v>
      </c>
      <c r="B190" s="60"/>
      <c r="C190" s="62"/>
      <c r="D190" s="60">
        <f t="shared" si="9"/>
        <v>0</v>
      </c>
      <c r="E190" s="60">
        <f t="shared" si="10"/>
        <v>0</v>
      </c>
      <c r="F190" s="60">
        <f t="shared" si="11"/>
        <v>0</v>
      </c>
    </row>
    <row r="191" spans="1:6" x14ac:dyDescent="0.45">
      <c r="A191" s="4" t="s">
        <v>44</v>
      </c>
      <c r="B191" s="67"/>
      <c r="C191" s="68">
        <f>C192+C193</f>
        <v>0</v>
      </c>
      <c r="D191" s="58">
        <f t="shared" si="9"/>
        <v>0</v>
      </c>
      <c r="E191" s="58">
        <f t="shared" si="10"/>
        <v>0</v>
      </c>
      <c r="F191" s="58">
        <f t="shared" si="11"/>
        <v>0</v>
      </c>
    </row>
    <row r="192" spans="1:6" x14ac:dyDescent="0.45">
      <c r="A192" s="5" t="s">
        <v>36</v>
      </c>
      <c r="B192" s="60"/>
      <c r="C192" s="62"/>
      <c r="D192" s="60">
        <f t="shared" si="9"/>
        <v>0</v>
      </c>
      <c r="E192" s="60">
        <f t="shared" si="10"/>
        <v>0</v>
      </c>
      <c r="F192" s="60">
        <f t="shared" si="11"/>
        <v>0</v>
      </c>
    </row>
    <row r="193" spans="1:6" x14ac:dyDescent="0.45">
      <c r="A193" s="16" t="s">
        <v>11</v>
      </c>
      <c r="B193" s="60"/>
      <c r="C193" s="62">
        <f>SUM(C194:C198)</f>
        <v>0</v>
      </c>
      <c r="D193" s="60">
        <f t="shared" si="9"/>
        <v>0</v>
      </c>
      <c r="E193" s="60">
        <f t="shared" si="10"/>
        <v>0</v>
      </c>
      <c r="F193" s="60">
        <f t="shared" si="11"/>
        <v>0</v>
      </c>
    </row>
    <row r="194" spans="1:6" x14ac:dyDescent="0.45">
      <c r="A194" s="7" t="s">
        <v>12</v>
      </c>
      <c r="B194" s="60"/>
      <c r="C194" s="62"/>
      <c r="D194" s="60">
        <f t="shared" si="9"/>
        <v>0</v>
      </c>
      <c r="E194" s="60">
        <f t="shared" si="10"/>
        <v>0</v>
      </c>
      <c r="F194" s="60">
        <f t="shared" si="11"/>
        <v>0</v>
      </c>
    </row>
    <row r="195" spans="1:6" x14ac:dyDescent="0.45">
      <c r="A195" s="7" t="s">
        <v>13</v>
      </c>
      <c r="B195" s="60"/>
      <c r="C195" s="62"/>
      <c r="D195" s="60">
        <f t="shared" si="9"/>
        <v>0</v>
      </c>
      <c r="E195" s="60">
        <f t="shared" si="10"/>
        <v>0</v>
      </c>
      <c r="F195" s="60">
        <f t="shared" si="11"/>
        <v>0</v>
      </c>
    </row>
    <row r="196" spans="1:6" x14ac:dyDescent="0.45">
      <c r="A196" s="7" t="s">
        <v>39</v>
      </c>
      <c r="B196" s="60"/>
      <c r="C196" s="62"/>
      <c r="D196" s="60">
        <f t="shared" si="9"/>
        <v>0</v>
      </c>
      <c r="E196" s="60">
        <f t="shared" si="10"/>
        <v>0</v>
      </c>
      <c r="F196" s="60">
        <f t="shared" si="11"/>
        <v>0</v>
      </c>
    </row>
    <row r="197" spans="1:6" x14ac:dyDescent="0.45">
      <c r="A197" s="7" t="s">
        <v>16</v>
      </c>
      <c r="B197" s="60"/>
      <c r="C197" s="62"/>
      <c r="D197" s="60">
        <f t="shared" si="9"/>
        <v>0</v>
      </c>
      <c r="E197" s="60">
        <f t="shared" si="10"/>
        <v>0</v>
      </c>
      <c r="F197" s="60">
        <f t="shared" si="11"/>
        <v>0</v>
      </c>
    </row>
    <row r="198" spans="1:6" x14ac:dyDescent="0.45">
      <c r="A198" s="7" t="s">
        <v>17</v>
      </c>
      <c r="B198" s="60"/>
      <c r="C198" s="62"/>
      <c r="D198" s="60">
        <f t="shared" si="9"/>
        <v>0</v>
      </c>
      <c r="E198" s="60">
        <f t="shared" si="10"/>
        <v>0</v>
      </c>
      <c r="F198" s="60">
        <f t="shared" si="11"/>
        <v>0</v>
      </c>
    </row>
    <row r="199" spans="1:6" x14ac:dyDescent="0.45">
      <c r="A199" s="2" t="s">
        <v>24</v>
      </c>
      <c r="B199" s="27"/>
      <c r="C199" s="28"/>
      <c r="D199" s="27"/>
      <c r="E199" s="27"/>
      <c r="F199" s="27"/>
    </row>
    <row r="200" spans="1:6" ht="38.4" x14ac:dyDescent="0.45">
      <c r="A200" s="13" t="s">
        <v>35</v>
      </c>
      <c r="B200" s="69"/>
      <c r="C200" s="70">
        <f>C201+C211+C221+C231+C240</f>
        <v>620389.88067400001</v>
      </c>
      <c r="D200" s="69">
        <f>C200/24</f>
        <v>25849.578361416668</v>
      </c>
      <c r="E200" s="69">
        <f>C200/10.65</f>
        <v>58252.570955305164</v>
      </c>
      <c r="F200" s="69">
        <f>E200/24</f>
        <v>2427.1904564710485</v>
      </c>
    </row>
    <row r="201" spans="1:6" x14ac:dyDescent="0.45">
      <c r="A201" s="4" t="s">
        <v>6</v>
      </c>
      <c r="B201" s="58"/>
      <c r="C201" s="59">
        <f>SUM(C202:C204)</f>
        <v>344300</v>
      </c>
      <c r="D201" s="58">
        <f t="shared" ref="D201:D247" si="12">C201/24</f>
        <v>14345.833333333334</v>
      </c>
      <c r="E201" s="58">
        <f t="shared" ref="E201:E247" si="13">C201/10.65</f>
        <v>32328.638497652581</v>
      </c>
      <c r="F201" s="58">
        <f t="shared" ref="F201:F247" si="14">E201/24</f>
        <v>1347.0266040688575</v>
      </c>
    </row>
    <row r="202" spans="1:6" s="14" customFormat="1" x14ac:dyDescent="0.45">
      <c r="A202" s="5" t="s">
        <v>36</v>
      </c>
      <c r="B202" s="64"/>
      <c r="C202" s="61">
        <v>275000</v>
      </c>
      <c r="D202" s="60">
        <f t="shared" si="12"/>
        <v>11458.333333333334</v>
      </c>
      <c r="E202" s="60">
        <f t="shared" si="13"/>
        <v>25821.596244131455</v>
      </c>
      <c r="F202" s="60">
        <f t="shared" si="14"/>
        <v>1075.8998435054773</v>
      </c>
    </row>
    <row r="203" spans="1:6" s="15" customFormat="1" x14ac:dyDescent="0.45">
      <c r="A203" s="8" t="s">
        <v>10</v>
      </c>
      <c r="B203" s="65"/>
      <c r="C203" s="62">
        <v>300</v>
      </c>
      <c r="D203" s="60">
        <f t="shared" si="12"/>
        <v>12.5</v>
      </c>
      <c r="E203" s="60">
        <f t="shared" si="13"/>
        <v>28.16901408450704</v>
      </c>
      <c r="F203" s="60">
        <f t="shared" si="14"/>
        <v>1.1737089201877933</v>
      </c>
    </row>
    <row r="204" spans="1:6" s="17" customFormat="1" x14ac:dyDescent="0.45">
      <c r="A204" s="16" t="s">
        <v>11</v>
      </c>
      <c r="B204" s="66"/>
      <c r="C204" s="62">
        <f>SUM(C205:C210)</f>
        <v>69000</v>
      </c>
      <c r="D204" s="60">
        <f t="shared" si="12"/>
        <v>2875</v>
      </c>
      <c r="E204" s="60">
        <f t="shared" si="13"/>
        <v>6478.8732394366198</v>
      </c>
      <c r="F204" s="60">
        <f t="shared" si="14"/>
        <v>269.95305164319251</v>
      </c>
    </row>
    <row r="205" spans="1:6" x14ac:dyDescent="0.45">
      <c r="A205" s="7" t="s">
        <v>12</v>
      </c>
      <c r="B205" s="71">
        <v>78889</v>
      </c>
      <c r="C205" s="62">
        <v>69000</v>
      </c>
      <c r="D205" s="60">
        <f t="shared" si="12"/>
        <v>2875</v>
      </c>
      <c r="E205" s="60">
        <f t="shared" si="13"/>
        <v>6478.8732394366198</v>
      </c>
      <c r="F205" s="60">
        <f t="shared" si="14"/>
        <v>269.95305164319251</v>
      </c>
    </row>
    <row r="206" spans="1:6" x14ac:dyDescent="0.45">
      <c r="A206" s="7" t="s">
        <v>13</v>
      </c>
      <c r="B206" s="71">
        <v>44639</v>
      </c>
      <c r="C206" s="62">
        <v>0</v>
      </c>
      <c r="D206" s="60">
        <f t="shared" si="12"/>
        <v>0</v>
      </c>
      <c r="E206" s="60">
        <f t="shared" si="13"/>
        <v>0</v>
      </c>
      <c r="F206" s="60">
        <f t="shared" si="14"/>
        <v>0</v>
      </c>
    </row>
    <row r="207" spans="1:6" x14ac:dyDescent="0.45">
      <c r="A207" s="7" t="s">
        <v>14</v>
      </c>
      <c r="B207" s="71">
        <v>64836</v>
      </c>
      <c r="C207" s="62">
        <v>0</v>
      </c>
      <c r="D207" s="60">
        <f t="shared" si="12"/>
        <v>0</v>
      </c>
      <c r="E207" s="60">
        <f t="shared" si="13"/>
        <v>0</v>
      </c>
      <c r="F207" s="60">
        <f t="shared" si="14"/>
        <v>0</v>
      </c>
    </row>
    <row r="208" spans="1:6" x14ac:dyDescent="0.45">
      <c r="A208" s="7" t="s">
        <v>37</v>
      </c>
      <c r="B208" s="71">
        <v>0</v>
      </c>
      <c r="C208" s="62">
        <v>0</v>
      </c>
      <c r="D208" s="60">
        <f t="shared" si="12"/>
        <v>0</v>
      </c>
      <c r="E208" s="60">
        <f t="shared" si="13"/>
        <v>0</v>
      </c>
      <c r="F208" s="60">
        <f t="shared" si="14"/>
        <v>0</v>
      </c>
    </row>
    <row r="209" spans="1:6" x14ac:dyDescent="0.45">
      <c r="A209" s="7" t="s">
        <v>16</v>
      </c>
      <c r="B209" s="71">
        <v>122722</v>
      </c>
      <c r="C209" s="62">
        <v>0</v>
      </c>
      <c r="D209" s="60">
        <f t="shared" si="12"/>
        <v>0</v>
      </c>
      <c r="E209" s="60">
        <f t="shared" si="13"/>
        <v>0</v>
      </c>
      <c r="F209" s="60">
        <f t="shared" si="14"/>
        <v>0</v>
      </c>
    </row>
    <row r="210" spans="1:6" x14ac:dyDescent="0.45">
      <c r="A210" s="7" t="s">
        <v>17</v>
      </c>
      <c r="B210" s="71">
        <v>187857</v>
      </c>
      <c r="C210" s="62">
        <v>0</v>
      </c>
      <c r="D210" s="60">
        <f t="shared" si="12"/>
        <v>0</v>
      </c>
      <c r="E210" s="60">
        <f t="shared" si="13"/>
        <v>0</v>
      </c>
      <c r="F210" s="60">
        <f t="shared" si="14"/>
        <v>0</v>
      </c>
    </row>
    <row r="211" spans="1:6" x14ac:dyDescent="0.45">
      <c r="A211" s="4" t="s">
        <v>23</v>
      </c>
      <c r="B211" s="58"/>
      <c r="C211" s="59">
        <f>SUM(C212:C214)</f>
        <v>179000</v>
      </c>
      <c r="D211" s="58">
        <f t="shared" si="12"/>
        <v>7458.333333333333</v>
      </c>
      <c r="E211" s="58">
        <f t="shared" si="13"/>
        <v>16807.5117370892</v>
      </c>
      <c r="F211" s="58">
        <f t="shared" si="14"/>
        <v>700.31298904538335</v>
      </c>
    </row>
    <row r="212" spans="1:6" s="14" customFormat="1" x14ac:dyDescent="0.45">
      <c r="A212" s="5" t="s">
        <v>36</v>
      </c>
      <c r="B212" s="64"/>
      <c r="C212" s="61">
        <v>179000</v>
      </c>
      <c r="D212" s="60">
        <f t="shared" si="12"/>
        <v>7458.333333333333</v>
      </c>
      <c r="E212" s="60">
        <f t="shared" si="13"/>
        <v>16807.5117370892</v>
      </c>
      <c r="F212" s="60">
        <f t="shared" si="14"/>
        <v>700.31298904538335</v>
      </c>
    </row>
    <row r="213" spans="1:6" s="15" customFormat="1" x14ac:dyDescent="0.45">
      <c r="A213" s="8" t="s">
        <v>10</v>
      </c>
      <c r="B213" s="65"/>
      <c r="C213" s="62">
        <v>0</v>
      </c>
      <c r="D213" s="60">
        <f t="shared" si="12"/>
        <v>0</v>
      </c>
      <c r="E213" s="60">
        <f t="shared" si="13"/>
        <v>0</v>
      </c>
      <c r="F213" s="60">
        <f t="shared" si="14"/>
        <v>0</v>
      </c>
    </row>
    <row r="214" spans="1:6" s="17" customFormat="1" x14ac:dyDescent="0.45">
      <c r="A214" s="16" t="s">
        <v>11</v>
      </c>
      <c r="B214" s="66"/>
      <c r="C214" s="62">
        <f>SUM(C215:C220)</f>
        <v>0</v>
      </c>
      <c r="D214" s="60">
        <f t="shared" si="12"/>
        <v>0</v>
      </c>
      <c r="E214" s="60">
        <f t="shared" si="13"/>
        <v>0</v>
      </c>
      <c r="F214" s="60">
        <f t="shared" si="14"/>
        <v>0</v>
      </c>
    </row>
    <row r="215" spans="1:6" x14ac:dyDescent="0.45">
      <c r="A215" s="7" t="s">
        <v>12</v>
      </c>
      <c r="B215" s="60"/>
      <c r="C215" s="62">
        <v>0</v>
      </c>
      <c r="D215" s="60">
        <f t="shared" si="12"/>
        <v>0</v>
      </c>
      <c r="E215" s="60">
        <f t="shared" si="13"/>
        <v>0</v>
      </c>
      <c r="F215" s="60">
        <f t="shared" si="14"/>
        <v>0</v>
      </c>
    </row>
    <row r="216" spans="1:6" x14ac:dyDescent="0.45">
      <c r="A216" s="7" t="s">
        <v>13</v>
      </c>
      <c r="B216" s="60"/>
      <c r="C216" s="62">
        <v>0</v>
      </c>
      <c r="D216" s="60">
        <f t="shared" si="12"/>
        <v>0</v>
      </c>
      <c r="E216" s="60">
        <f t="shared" si="13"/>
        <v>0</v>
      </c>
      <c r="F216" s="60">
        <f t="shared" si="14"/>
        <v>0</v>
      </c>
    </row>
    <row r="217" spans="1:6" x14ac:dyDescent="0.45">
      <c r="A217" s="7" t="s">
        <v>37</v>
      </c>
      <c r="B217" s="60"/>
      <c r="C217" s="62">
        <v>0</v>
      </c>
      <c r="D217" s="60">
        <f t="shared" si="12"/>
        <v>0</v>
      </c>
      <c r="E217" s="60">
        <f t="shared" si="13"/>
        <v>0</v>
      </c>
      <c r="F217" s="60">
        <f t="shared" si="14"/>
        <v>0</v>
      </c>
    </row>
    <row r="218" spans="1:6" x14ac:dyDescent="0.45">
      <c r="A218" s="7" t="s">
        <v>14</v>
      </c>
      <c r="B218" s="60"/>
      <c r="C218" s="62">
        <v>0</v>
      </c>
      <c r="D218" s="60">
        <f t="shared" si="12"/>
        <v>0</v>
      </c>
      <c r="E218" s="60">
        <f t="shared" si="13"/>
        <v>0</v>
      </c>
      <c r="F218" s="60">
        <f t="shared" si="14"/>
        <v>0</v>
      </c>
    </row>
    <row r="219" spans="1:6" x14ac:dyDescent="0.45">
      <c r="A219" s="7" t="s">
        <v>16</v>
      </c>
      <c r="B219" s="60"/>
      <c r="C219" s="62">
        <v>0</v>
      </c>
      <c r="D219" s="60">
        <f t="shared" si="12"/>
        <v>0</v>
      </c>
      <c r="E219" s="60">
        <f t="shared" si="13"/>
        <v>0</v>
      </c>
      <c r="F219" s="60">
        <f t="shared" si="14"/>
        <v>0</v>
      </c>
    </row>
    <row r="220" spans="1:6" x14ac:dyDescent="0.45">
      <c r="A220" s="7" t="s">
        <v>17</v>
      </c>
      <c r="B220" s="60"/>
      <c r="C220" s="61">
        <v>0</v>
      </c>
      <c r="D220" s="60">
        <f t="shared" si="12"/>
        <v>0</v>
      </c>
      <c r="E220" s="60">
        <f t="shared" si="13"/>
        <v>0</v>
      </c>
      <c r="F220" s="60">
        <f t="shared" si="14"/>
        <v>0</v>
      </c>
    </row>
    <row r="221" spans="1:6" x14ac:dyDescent="0.45">
      <c r="A221" s="4" t="s">
        <v>19</v>
      </c>
      <c r="B221" s="58"/>
      <c r="C221" s="59">
        <f>SUM(C222:C224)</f>
        <v>93100</v>
      </c>
      <c r="D221" s="58">
        <f t="shared" si="12"/>
        <v>3879.1666666666665</v>
      </c>
      <c r="E221" s="58">
        <f t="shared" si="13"/>
        <v>8741.7840375586857</v>
      </c>
      <c r="F221" s="58">
        <f t="shared" si="14"/>
        <v>364.24100156494524</v>
      </c>
    </row>
    <row r="222" spans="1:6" s="14" customFormat="1" x14ac:dyDescent="0.45">
      <c r="A222" s="5" t="s">
        <v>36</v>
      </c>
      <c r="B222" s="64"/>
      <c r="C222" s="61">
        <v>68600</v>
      </c>
      <c r="D222" s="60">
        <f t="shared" si="12"/>
        <v>2858.3333333333335</v>
      </c>
      <c r="E222" s="60">
        <f t="shared" si="13"/>
        <v>6441.31455399061</v>
      </c>
      <c r="F222" s="60">
        <f t="shared" si="14"/>
        <v>268.38810641627543</v>
      </c>
    </row>
    <row r="223" spans="1:6" s="15" customFormat="1" x14ac:dyDescent="0.45">
      <c r="A223" s="8" t="s">
        <v>10</v>
      </c>
      <c r="B223" s="65"/>
      <c r="C223" s="61">
        <v>0</v>
      </c>
      <c r="D223" s="60">
        <f t="shared" si="12"/>
        <v>0</v>
      </c>
      <c r="E223" s="60">
        <f t="shared" si="13"/>
        <v>0</v>
      </c>
      <c r="F223" s="60">
        <f t="shared" si="14"/>
        <v>0</v>
      </c>
    </row>
    <row r="224" spans="1:6" s="17" customFormat="1" x14ac:dyDescent="0.45">
      <c r="A224" s="16" t="s">
        <v>11</v>
      </c>
      <c r="B224" s="66"/>
      <c r="C224" s="61">
        <f>SUM(C225:C230)</f>
        <v>24500</v>
      </c>
      <c r="D224" s="60">
        <f t="shared" si="12"/>
        <v>1020.8333333333334</v>
      </c>
      <c r="E224" s="60">
        <f t="shared" si="13"/>
        <v>2300.4694835680752</v>
      </c>
      <c r="F224" s="60">
        <f t="shared" si="14"/>
        <v>95.852895148669802</v>
      </c>
    </row>
    <row r="225" spans="1:6" x14ac:dyDescent="0.45">
      <c r="A225" s="7" t="s">
        <v>12</v>
      </c>
      <c r="B225" s="60"/>
      <c r="C225" s="61">
        <v>7500</v>
      </c>
      <c r="D225" s="60">
        <f t="shared" si="12"/>
        <v>312.5</v>
      </c>
      <c r="E225" s="60">
        <f t="shared" si="13"/>
        <v>704.22535211267598</v>
      </c>
      <c r="F225" s="60">
        <f t="shared" si="14"/>
        <v>29.342723004694832</v>
      </c>
    </row>
    <row r="226" spans="1:6" x14ac:dyDescent="0.45">
      <c r="A226" s="7" t="s">
        <v>13</v>
      </c>
      <c r="B226" s="60"/>
      <c r="C226" s="61">
        <v>0</v>
      </c>
      <c r="D226" s="60">
        <f t="shared" si="12"/>
        <v>0</v>
      </c>
      <c r="E226" s="60">
        <f t="shared" si="13"/>
        <v>0</v>
      </c>
      <c r="F226" s="60">
        <f t="shared" si="14"/>
        <v>0</v>
      </c>
    </row>
    <row r="227" spans="1:6" x14ac:dyDescent="0.45">
      <c r="A227" s="7" t="s">
        <v>37</v>
      </c>
      <c r="B227" s="60"/>
      <c r="C227" s="61">
        <v>10000</v>
      </c>
      <c r="D227" s="60">
        <f t="shared" si="12"/>
        <v>416.66666666666669</v>
      </c>
      <c r="E227" s="60">
        <f t="shared" si="13"/>
        <v>938.96713615023475</v>
      </c>
      <c r="F227" s="60">
        <f t="shared" si="14"/>
        <v>39.123630672926446</v>
      </c>
    </row>
    <row r="228" spans="1:6" x14ac:dyDescent="0.45">
      <c r="A228" s="7" t="s">
        <v>14</v>
      </c>
      <c r="B228" s="60"/>
      <c r="C228" s="61">
        <v>0</v>
      </c>
      <c r="D228" s="60">
        <f t="shared" si="12"/>
        <v>0</v>
      </c>
      <c r="E228" s="60">
        <f t="shared" si="13"/>
        <v>0</v>
      </c>
      <c r="F228" s="60">
        <f t="shared" si="14"/>
        <v>0</v>
      </c>
    </row>
    <row r="229" spans="1:6" x14ac:dyDescent="0.45">
      <c r="A229" s="7" t="s">
        <v>16</v>
      </c>
      <c r="B229" s="60"/>
      <c r="C229" s="62">
        <v>7000</v>
      </c>
      <c r="D229" s="60">
        <f t="shared" si="12"/>
        <v>291.66666666666669</v>
      </c>
      <c r="E229" s="60">
        <f t="shared" si="13"/>
        <v>657.27699530516429</v>
      </c>
      <c r="F229" s="60">
        <f t="shared" si="14"/>
        <v>27.386541471048513</v>
      </c>
    </row>
    <row r="230" spans="1:6" x14ac:dyDescent="0.45">
      <c r="A230" s="7" t="s">
        <v>17</v>
      </c>
      <c r="B230" s="60"/>
      <c r="C230" s="62">
        <v>0</v>
      </c>
      <c r="D230" s="60">
        <f t="shared" si="12"/>
        <v>0</v>
      </c>
      <c r="E230" s="60">
        <f t="shared" si="13"/>
        <v>0</v>
      </c>
      <c r="F230" s="60">
        <f t="shared" si="14"/>
        <v>0</v>
      </c>
    </row>
    <row r="231" spans="1:6" x14ac:dyDescent="0.45">
      <c r="A231" s="4" t="s">
        <v>43</v>
      </c>
      <c r="B231" s="67"/>
      <c r="C231" s="68">
        <f>C232+C233+C234</f>
        <v>3899.880674</v>
      </c>
      <c r="D231" s="58">
        <f t="shared" si="12"/>
        <v>162.49502808333332</v>
      </c>
      <c r="E231" s="58">
        <f t="shared" si="13"/>
        <v>366.18597877934269</v>
      </c>
      <c r="F231" s="58">
        <f t="shared" si="14"/>
        <v>15.257749115805945</v>
      </c>
    </row>
    <row r="232" spans="1:6" x14ac:dyDescent="0.45">
      <c r="A232" s="5" t="s">
        <v>36</v>
      </c>
      <c r="B232" s="60"/>
      <c r="C232" s="72">
        <v>40.541666999999997</v>
      </c>
      <c r="D232" s="60">
        <f t="shared" si="12"/>
        <v>1.6892361249999999</v>
      </c>
      <c r="E232" s="60">
        <f t="shared" si="13"/>
        <v>3.8067292957746472</v>
      </c>
      <c r="F232" s="60">
        <f t="shared" si="14"/>
        <v>0.15861372065727697</v>
      </c>
    </row>
    <row r="233" spans="1:6" x14ac:dyDescent="0.45">
      <c r="A233" s="51" t="s">
        <v>10</v>
      </c>
      <c r="B233" s="60"/>
      <c r="C233" s="72"/>
      <c r="D233" s="60">
        <f t="shared" si="12"/>
        <v>0</v>
      </c>
      <c r="E233" s="60">
        <f t="shared" si="13"/>
        <v>0</v>
      </c>
      <c r="F233" s="60">
        <f t="shared" si="14"/>
        <v>0</v>
      </c>
    </row>
    <row r="234" spans="1:6" x14ac:dyDescent="0.45">
      <c r="A234" s="16" t="s">
        <v>11</v>
      </c>
      <c r="B234" s="60"/>
      <c r="C234" s="72">
        <f>SUM(C235:C239)</f>
        <v>3859.339007</v>
      </c>
      <c r="D234" s="60">
        <f t="shared" si="12"/>
        <v>160.80579195833334</v>
      </c>
      <c r="E234" s="60">
        <f t="shared" si="13"/>
        <v>362.37924948356806</v>
      </c>
      <c r="F234" s="60">
        <f t="shared" si="14"/>
        <v>15.09913539514867</v>
      </c>
    </row>
    <row r="235" spans="1:6" x14ac:dyDescent="0.45">
      <c r="A235" s="7" t="s">
        <v>12</v>
      </c>
      <c r="B235" s="60"/>
      <c r="C235" s="72"/>
      <c r="D235" s="60">
        <f t="shared" si="12"/>
        <v>0</v>
      </c>
      <c r="E235" s="60">
        <f t="shared" si="13"/>
        <v>0</v>
      </c>
      <c r="F235" s="60">
        <f t="shared" si="14"/>
        <v>0</v>
      </c>
    </row>
    <row r="236" spans="1:6" x14ac:dyDescent="0.45">
      <c r="A236" s="7" t="s">
        <v>13</v>
      </c>
      <c r="B236" s="60"/>
      <c r="C236" s="72"/>
      <c r="D236" s="60">
        <f t="shared" si="12"/>
        <v>0</v>
      </c>
      <c r="E236" s="60">
        <f t="shared" si="13"/>
        <v>0</v>
      </c>
      <c r="F236" s="60">
        <f t="shared" si="14"/>
        <v>0</v>
      </c>
    </row>
    <row r="237" spans="1:6" x14ac:dyDescent="0.45">
      <c r="A237" s="7" t="s">
        <v>39</v>
      </c>
      <c r="B237" s="60"/>
      <c r="C237" s="73">
        <v>3665.2662439999999</v>
      </c>
      <c r="D237" s="60">
        <f t="shared" si="12"/>
        <v>152.71942683333333</v>
      </c>
      <c r="E237" s="60">
        <f t="shared" si="13"/>
        <v>344.15645483568073</v>
      </c>
      <c r="F237" s="60">
        <f t="shared" si="14"/>
        <v>14.339852284820031</v>
      </c>
    </row>
    <row r="238" spans="1:6" x14ac:dyDescent="0.45">
      <c r="A238" s="7" t="s">
        <v>16</v>
      </c>
      <c r="B238" s="60"/>
      <c r="C238" s="73"/>
      <c r="D238" s="60">
        <f t="shared" si="12"/>
        <v>0</v>
      </c>
      <c r="E238" s="60">
        <f t="shared" si="13"/>
        <v>0</v>
      </c>
      <c r="F238" s="60">
        <f t="shared" si="14"/>
        <v>0</v>
      </c>
    </row>
    <row r="239" spans="1:6" x14ac:dyDescent="0.45">
      <c r="A239" s="7" t="s">
        <v>17</v>
      </c>
      <c r="B239" s="60"/>
      <c r="C239" s="73">
        <f>148.072763+46</f>
        <v>194.07276300000001</v>
      </c>
      <c r="D239" s="60">
        <f t="shared" si="12"/>
        <v>8.0863651250000004</v>
      </c>
      <c r="E239" s="60">
        <f t="shared" si="13"/>
        <v>18.222794647887323</v>
      </c>
      <c r="F239" s="60">
        <f t="shared" si="14"/>
        <v>0.75928311032863849</v>
      </c>
    </row>
    <row r="240" spans="1:6" x14ac:dyDescent="0.45">
      <c r="A240" s="4" t="s">
        <v>44</v>
      </c>
      <c r="B240" s="67"/>
      <c r="C240" s="68">
        <f>C241+C242</f>
        <v>90</v>
      </c>
      <c r="D240" s="58">
        <f t="shared" si="12"/>
        <v>3.75</v>
      </c>
      <c r="E240" s="58">
        <f t="shared" si="13"/>
        <v>8.4507042253521121</v>
      </c>
      <c r="F240" s="58">
        <f t="shared" si="14"/>
        <v>0.352112676056338</v>
      </c>
    </row>
    <row r="241" spans="1:6" x14ac:dyDescent="0.45">
      <c r="A241" s="5" t="s">
        <v>36</v>
      </c>
      <c r="B241" s="60"/>
      <c r="C241" s="73"/>
      <c r="D241" s="60">
        <f t="shared" si="12"/>
        <v>0</v>
      </c>
      <c r="E241" s="60">
        <f t="shared" si="13"/>
        <v>0</v>
      </c>
      <c r="F241" s="60">
        <f t="shared" si="14"/>
        <v>0</v>
      </c>
    </row>
    <row r="242" spans="1:6" x14ac:dyDescent="0.45">
      <c r="A242" s="16" t="s">
        <v>11</v>
      </c>
      <c r="B242" s="60"/>
      <c r="C242" s="73">
        <f>SUM(C243:C247)</f>
        <v>90</v>
      </c>
      <c r="D242" s="60">
        <f t="shared" si="12"/>
        <v>3.75</v>
      </c>
      <c r="E242" s="60">
        <f t="shared" si="13"/>
        <v>8.4507042253521121</v>
      </c>
      <c r="F242" s="60">
        <f t="shared" si="14"/>
        <v>0.352112676056338</v>
      </c>
    </row>
    <row r="243" spans="1:6" x14ac:dyDescent="0.45">
      <c r="A243" s="7" t="s">
        <v>12</v>
      </c>
      <c r="B243" s="60"/>
      <c r="C243" s="73"/>
      <c r="D243" s="60">
        <f t="shared" si="12"/>
        <v>0</v>
      </c>
      <c r="E243" s="60">
        <f t="shared" si="13"/>
        <v>0</v>
      </c>
      <c r="F243" s="60">
        <f t="shared" si="14"/>
        <v>0</v>
      </c>
    </row>
    <row r="244" spans="1:6" x14ac:dyDescent="0.45">
      <c r="A244" s="7" t="s">
        <v>13</v>
      </c>
      <c r="B244" s="60"/>
      <c r="C244" s="73"/>
      <c r="D244" s="60">
        <f t="shared" si="12"/>
        <v>0</v>
      </c>
      <c r="E244" s="60">
        <f t="shared" si="13"/>
        <v>0</v>
      </c>
      <c r="F244" s="60">
        <f t="shared" si="14"/>
        <v>0</v>
      </c>
    </row>
    <row r="245" spans="1:6" x14ac:dyDescent="0.45">
      <c r="A245" s="7" t="s">
        <v>39</v>
      </c>
      <c r="B245" s="60"/>
      <c r="C245" s="73">
        <v>90</v>
      </c>
      <c r="D245" s="60">
        <f t="shared" si="12"/>
        <v>3.75</v>
      </c>
      <c r="E245" s="60">
        <f t="shared" si="13"/>
        <v>8.4507042253521121</v>
      </c>
      <c r="F245" s="60">
        <f t="shared" si="14"/>
        <v>0.352112676056338</v>
      </c>
    </row>
    <row r="246" spans="1:6" x14ac:dyDescent="0.45">
      <c r="A246" s="7" t="s">
        <v>16</v>
      </c>
      <c r="B246" s="60"/>
      <c r="C246" s="73"/>
      <c r="D246" s="60">
        <f t="shared" si="12"/>
        <v>0</v>
      </c>
      <c r="E246" s="60">
        <f t="shared" si="13"/>
        <v>0</v>
      </c>
      <c r="F246" s="60">
        <f t="shared" si="14"/>
        <v>0</v>
      </c>
    </row>
    <row r="247" spans="1:6" x14ac:dyDescent="0.45">
      <c r="A247" s="7" t="s">
        <v>17</v>
      </c>
      <c r="B247" s="60"/>
      <c r="C247" s="63"/>
      <c r="D247" s="60">
        <f t="shared" si="12"/>
        <v>0</v>
      </c>
      <c r="E247" s="60">
        <f t="shared" si="13"/>
        <v>0</v>
      </c>
      <c r="F247" s="60">
        <f t="shared" si="14"/>
        <v>0</v>
      </c>
    </row>
    <row r="248" spans="1:6" x14ac:dyDescent="0.45">
      <c r="A248" s="2" t="s">
        <v>25</v>
      </c>
      <c r="B248" s="27"/>
      <c r="C248" s="28"/>
      <c r="D248" s="27"/>
      <c r="E248" s="27"/>
      <c r="F248" s="27"/>
    </row>
    <row r="249" spans="1:6" ht="38.4" x14ac:dyDescent="0.45">
      <c r="A249" s="13" t="s">
        <v>35</v>
      </c>
      <c r="B249" s="69"/>
      <c r="C249" s="70">
        <f>C250+C260+C270+C280+C289</f>
        <v>592777.03056699992</v>
      </c>
      <c r="D249" s="69">
        <f>C249/24</f>
        <v>24699.042940291663</v>
      </c>
      <c r="E249" s="69">
        <f>C249/10.65</f>
        <v>55659.815076713603</v>
      </c>
      <c r="F249" s="69">
        <f>E249/24</f>
        <v>2319.1589615297335</v>
      </c>
    </row>
    <row r="250" spans="1:6" x14ac:dyDescent="0.45">
      <c r="A250" s="4" t="s">
        <v>6</v>
      </c>
      <c r="B250" s="58"/>
      <c r="C250" s="59">
        <f>SUM(C251:C253)</f>
        <v>344300</v>
      </c>
      <c r="D250" s="58">
        <f t="shared" ref="D250:D275" si="15">C250/24</f>
        <v>14345.833333333334</v>
      </c>
      <c r="E250" s="58">
        <f t="shared" ref="E250:E275" si="16">C250/10.65</f>
        <v>32328.638497652581</v>
      </c>
      <c r="F250" s="58">
        <f t="shared" ref="F250:F275" si="17">E250/24</f>
        <v>1347.0266040688575</v>
      </c>
    </row>
    <row r="251" spans="1:6" s="14" customFormat="1" x14ac:dyDescent="0.45">
      <c r="A251" s="5" t="s">
        <v>36</v>
      </c>
      <c r="B251" s="64"/>
      <c r="C251" s="61">
        <v>275000</v>
      </c>
      <c r="D251" s="60">
        <f t="shared" si="15"/>
        <v>11458.333333333334</v>
      </c>
      <c r="E251" s="60">
        <f t="shared" si="16"/>
        <v>25821.596244131455</v>
      </c>
      <c r="F251" s="60">
        <f t="shared" si="17"/>
        <v>1075.8998435054773</v>
      </c>
    </row>
    <row r="252" spans="1:6" s="15" customFormat="1" x14ac:dyDescent="0.45">
      <c r="A252" s="8" t="s">
        <v>10</v>
      </c>
      <c r="B252" s="65"/>
      <c r="C252" s="62">
        <v>300</v>
      </c>
      <c r="D252" s="60">
        <f t="shared" si="15"/>
        <v>12.5</v>
      </c>
      <c r="E252" s="60">
        <f t="shared" si="16"/>
        <v>28.16901408450704</v>
      </c>
      <c r="F252" s="60">
        <f t="shared" si="17"/>
        <v>1.1737089201877933</v>
      </c>
    </row>
    <row r="253" spans="1:6" s="17" customFormat="1" x14ac:dyDescent="0.45">
      <c r="A253" s="16" t="s">
        <v>11</v>
      </c>
      <c r="B253" s="66"/>
      <c r="C253" s="62">
        <f>SUM(C254:C259)</f>
        <v>69000</v>
      </c>
      <c r="D253" s="60">
        <f t="shared" si="15"/>
        <v>2875</v>
      </c>
      <c r="E253" s="60">
        <f t="shared" si="16"/>
        <v>6478.8732394366198</v>
      </c>
      <c r="F253" s="60">
        <f t="shared" si="17"/>
        <v>269.95305164319251</v>
      </c>
    </row>
    <row r="254" spans="1:6" x14ac:dyDescent="0.45">
      <c r="A254" s="7" t="s">
        <v>12</v>
      </c>
      <c r="B254" s="71">
        <v>78889</v>
      </c>
      <c r="C254" s="62">
        <v>69000</v>
      </c>
      <c r="D254" s="60">
        <f t="shared" si="15"/>
        <v>2875</v>
      </c>
      <c r="E254" s="60">
        <f t="shared" si="16"/>
        <v>6478.8732394366198</v>
      </c>
      <c r="F254" s="60">
        <f t="shared" si="17"/>
        <v>269.95305164319251</v>
      </c>
    </row>
    <row r="255" spans="1:6" x14ac:dyDescent="0.45">
      <c r="A255" s="7" t="s">
        <v>13</v>
      </c>
      <c r="B255" s="71">
        <v>44639</v>
      </c>
      <c r="C255" s="62">
        <v>0</v>
      </c>
      <c r="D255" s="60">
        <f t="shared" si="15"/>
        <v>0</v>
      </c>
      <c r="E255" s="60">
        <f t="shared" si="16"/>
        <v>0</v>
      </c>
      <c r="F255" s="60">
        <f t="shared" si="17"/>
        <v>0</v>
      </c>
    </row>
    <row r="256" spans="1:6" x14ac:dyDescent="0.45">
      <c r="A256" s="7" t="s">
        <v>37</v>
      </c>
      <c r="B256" s="71">
        <v>64836</v>
      </c>
      <c r="C256" s="62">
        <v>0</v>
      </c>
      <c r="D256" s="60">
        <f t="shared" si="15"/>
        <v>0</v>
      </c>
      <c r="E256" s="60">
        <f t="shared" si="16"/>
        <v>0</v>
      </c>
      <c r="F256" s="60">
        <f t="shared" si="17"/>
        <v>0</v>
      </c>
    </row>
    <row r="257" spans="1:6" x14ac:dyDescent="0.45">
      <c r="A257" s="7" t="s">
        <v>14</v>
      </c>
      <c r="B257" s="71">
        <v>0</v>
      </c>
      <c r="C257" s="62">
        <v>0</v>
      </c>
      <c r="D257" s="60">
        <f t="shared" si="15"/>
        <v>0</v>
      </c>
      <c r="E257" s="60">
        <f t="shared" si="16"/>
        <v>0</v>
      </c>
      <c r="F257" s="60">
        <f t="shared" si="17"/>
        <v>0</v>
      </c>
    </row>
    <row r="258" spans="1:6" x14ac:dyDescent="0.45">
      <c r="A258" s="7" t="s">
        <v>16</v>
      </c>
      <c r="B258" s="71">
        <v>122722</v>
      </c>
      <c r="C258" s="62">
        <v>0</v>
      </c>
      <c r="D258" s="60">
        <f t="shared" si="15"/>
        <v>0</v>
      </c>
      <c r="E258" s="60">
        <f t="shared" si="16"/>
        <v>0</v>
      </c>
      <c r="F258" s="60">
        <f t="shared" si="17"/>
        <v>0</v>
      </c>
    </row>
    <row r="259" spans="1:6" x14ac:dyDescent="0.45">
      <c r="A259" s="7" t="s">
        <v>17</v>
      </c>
      <c r="B259" s="71">
        <v>187857</v>
      </c>
      <c r="C259" s="62">
        <v>0</v>
      </c>
      <c r="D259" s="60">
        <f t="shared" si="15"/>
        <v>0</v>
      </c>
      <c r="E259" s="60">
        <f t="shared" si="16"/>
        <v>0</v>
      </c>
      <c r="F259" s="60">
        <f t="shared" si="17"/>
        <v>0</v>
      </c>
    </row>
    <row r="260" spans="1:6" x14ac:dyDescent="0.45">
      <c r="A260" s="4" t="s">
        <v>23</v>
      </c>
      <c r="B260" s="58"/>
      <c r="C260" s="59">
        <f>SUM(C261:C263)</f>
        <v>179000</v>
      </c>
      <c r="D260" s="58">
        <f t="shared" si="15"/>
        <v>7458.333333333333</v>
      </c>
      <c r="E260" s="58">
        <f t="shared" si="16"/>
        <v>16807.5117370892</v>
      </c>
      <c r="F260" s="58">
        <f t="shared" si="17"/>
        <v>700.31298904538335</v>
      </c>
    </row>
    <row r="261" spans="1:6" s="14" customFormat="1" x14ac:dyDescent="0.45">
      <c r="A261" s="5" t="s">
        <v>36</v>
      </c>
      <c r="B261" s="64"/>
      <c r="C261" s="61">
        <v>179000</v>
      </c>
      <c r="D261" s="60">
        <f t="shared" si="15"/>
        <v>7458.333333333333</v>
      </c>
      <c r="E261" s="60">
        <f t="shared" si="16"/>
        <v>16807.5117370892</v>
      </c>
      <c r="F261" s="60">
        <f t="shared" si="17"/>
        <v>700.31298904538335</v>
      </c>
    </row>
    <row r="262" spans="1:6" s="15" customFormat="1" x14ac:dyDescent="0.45">
      <c r="A262" s="8" t="s">
        <v>10</v>
      </c>
      <c r="B262" s="65"/>
      <c r="C262" s="62">
        <v>0</v>
      </c>
      <c r="D262" s="60">
        <f t="shared" si="15"/>
        <v>0</v>
      </c>
      <c r="E262" s="60">
        <f t="shared" si="16"/>
        <v>0</v>
      </c>
      <c r="F262" s="60">
        <f t="shared" si="17"/>
        <v>0</v>
      </c>
    </row>
    <row r="263" spans="1:6" s="17" customFormat="1" x14ac:dyDescent="0.45">
      <c r="A263" s="16" t="s">
        <v>11</v>
      </c>
      <c r="B263" s="66"/>
      <c r="C263" s="62">
        <f>SUM(C264:C269)</f>
        <v>0</v>
      </c>
      <c r="D263" s="60">
        <f t="shared" si="15"/>
        <v>0</v>
      </c>
      <c r="E263" s="60">
        <f t="shared" si="16"/>
        <v>0</v>
      </c>
      <c r="F263" s="60">
        <f t="shared" si="17"/>
        <v>0</v>
      </c>
    </row>
    <row r="264" spans="1:6" x14ac:dyDescent="0.45">
      <c r="A264" s="7" t="s">
        <v>12</v>
      </c>
      <c r="B264" s="60"/>
      <c r="C264" s="62">
        <v>0</v>
      </c>
      <c r="D264" s="60">
        <f t="shared" si="15"/>
        <v>0</v>
      </c>
      <c r="E264" s="60">
        <f t="shared" si="16"/>
        <v>0</v>
      </c>
      <c r="F264" s="60">
        <f t="shared" si="17"/>
        <v>0</v>
      </c>
    </row>
    <row r="265" spans="1:6" x14ac:dyDescent="0.45">
      <c r="A265" s="7" t="s">
        <v>13</v>
      </c>
      <c r="B265" s="60"/>
      <c r="C265" s="62">
        <v>0</v>
      </c>
      <c r="D265" s="60">
        <f t="shared" si="15"/>
        <v>0</v>
      </c>
      <c r="E265" s="60">
        <f t="shared" si="16"/>
        <v>0</v>
      </c>
      <c r="F265" s="60">
        <f t="shared" si="17"/>
        <v>0</v>
      </c>
    </row>
    <row r="266" spans="1:6" x14ac:dyDescent="0.45">
      <c r="A266" s="7" t="s">
        <v>37</v>
      </c>
      <c r="B266" s="60"/>
      <c r="C266" s="62">
        <v>0</v>
      </c>
      <c r="D266" s="60">
        <f t="shared" si="15"/>
        <v>0</v>
      </c>
      <c r="E266" s="60">
        <f t="shared" si="16"/>
        <v>0</v>
      </c>
      <c r="F266" s="60">
        <f t="shared" si="17"/>
        <v>0</v>
      </c>
    </row>
    <row r="267" spans="1:6" x14ac:dyDescent="0.45">
      <c r="A267" s="7" t="s">
        <v>14</v>
      </c>
      <c r="B267" s="60"/>
      <c r="C267" s="62">
        <v>0</v>
      </c>
      <c r="D267" s="60">
        <f t="shared" si="15"/>
        <v>0</v>
      </c>
      <c r="E267" s="60">
        <f t="shared" si="16"/>
        <v>0</v>
      </c>
      <c r="F267" s="60">
        <f t="shared" si="17"/>
        <v>0</v>
      </c>
    </row>
    <row r="268" spans="1:6" x14ac:dyDescent="0.45">
      <c r="A268" s="7" t="s">
        <v>16</v>
      </c>
      <c r="B268" s="60"/>
      <c r="C268" s="62">
        <v>0</v>
      </c>
      <c r="D268" s="60">
        <f t="shared" si="15"/>
        <v>0</v>
      </c>
      <c r="E268" s="60">
        <f t="shared" si="16"/>
        <v>0</v>
      </c>
      <c r="F268" s="60">
        <f t="shared" si="17"/>
        <v>0</v>
      </c>
    </row>
    <row r="269" spans="1:6" x14ac:dyDescent="0.45">
      <c r="A269" s="7" t="s">
        <v>17</v>
      </c>
      <c r="B269" s="60"/>
      <c r="C269" s="61">
        <v>0</v>
      </c>
      <c r="D269" s="60">
        <f t="shared" si="15"/>
        <v>0</v>
      </c>
      <c r="E269" s="60">
        <f t="shared" si="16"/>
        <v>0</v>
      </c>
      <c r="F269" s="60">
        <f t="shared" si="17"/>
        <v>0</v>
      </c>
    </row>
    <row r="270" spans="1:6" x14ac:dyDescent="0.45">
      <c r="A270" s="4" t="s">
        <v>19</v>
      </c>
      <c r="B270" s="58"/>
      <c r="C270" s="59">
        <f>SUM(C271:C273)</f>
        <v>68857.323529999994</v>
      </c>
      <c r="D270" s="58">
        <f t="shared" si="15"/>
        <v>2869.0551470833329</v>
      </c>
      <c r="E270" s="58">
        <f t="shared" si="16"/>
        <v>6465.4763877934265</v>
      </c>
      <c r="F270" s="58">
        <f t="shared" si="17"/>
        <v>269.39484949139279</v>
      </c>
    </row>
    <row r="271" spans="1:6" s="14" customFormat="1" x14ac:dyDescent="0.45">
      <c r="A271" s="5" t="s">
        <v>36</v>
      </c>
      <c r="B271" s="64"/>
      <c r="C271" s="61">
        <v>46000</v>
      </c>
      <c r="D271" s="60">
        <f t="shared" si="15"/>
        <v>1916.6666666666667</v>
      </c>
      <c r="E271" s="60">
        <f t="shared" si="16"/>
        <v>4319.2488262910792</v>
      </c>
      <c r="F271" s="60">
        <f t="shared" si="17"/>
        <v>179.96870109546163</v>
      </c>
    </row>
    <row r="272" spans="1:6" s="15" customFormat="1" x14ac:dyDescent="0.45">
      <c r="A272" s="8" t="s">
        <v>10</v>
      </c>
      <c r="B272" s="65"/>
      <c r="C272" s="61">
        <v>0</v>
      </c>
      <c r="D272" s="60">
        <f t="shared" si="15"/>
        <v>0</v>
      </c>
      <c r="E272" s="60">
        <f t="shared" si="16"/>
        <v>0</v>
      </c>
      <c r="F272" s="60">
        <f t="shared" si="17"/>
        <v>0</v>
      </c>
    </row>
    <row r="273" spans="1:6" s="17" customFormat="1" x14ac:dyDescent="0.45">
      <c r="A273" s="16" t="s">
        <v>11</v>
      </c>
      <c r="B273" s="66"/>
      <c r="C273" s="61">
        <f>SUM(C274:C297)</f>
        <v>22857.323530000001</v>
      </c>
      <c r="D273" s="60">
        <f t="shared" si="15"/>
        <v>952.38848041666677</v>
      </c>
      <c r="E273" s="60">
        <f t="shared" si="16"/>
        <v>2146.2275615023473</v>
      </c>
      <c r="F273" s="60">
        <f t="shared" si="17"/>
        <v>89.426148395931136</v>
      </c>
    </row>
    <row r="274" spans="1:6" x14ac:dyDescent="0.45">
      <c r="A274" s="7" t="s">
        <v>12</v>
      </c>
      <c r="B274" s="60"/>
      <c r="C274" s="61">
        <v>7000</v>
      </c>
      <c r="D274" s="60">
        <f t="shared" si="15"/>
        <v>291.66666666666669</v>
      </c>
      <c r="E274" s="60">
        <f t="shared" si="16"/>
        <v>657.27699530516429</v>
      </c>
      <c r="F274" s="60">
        <f t="shared" si="17"/>
        <v>27.386541471048513</v>
      </c>
    </row>
    <row r="275" spans="1:6" x14ac:dyDescent="0.45">
      <c r="A275" s="7" t="s">
        <v>13</v>
      </c>
      <c r="B275" s="60"/>
      <c r="C275" s="61">
        <v>0</v>
      </c>
      <c r="D275" s="60">
        <f t="shared" si="15"/>
        <v>0</v>
      </c>
      <c r="E275" s="60">
        <f t="shared" si="16"/>
        <v>0</v>
      </c>
      <c r="F275" s="60">
        <f t="shared" si="17"/>
        <v>0</v>
      </c>
    </row>
    <row r="276" spans="1:6" x14ac:dyDescent="0.45">
      <c r="A276" s="7" t="s">
        <v>37</v>
      </c>
      <c r="B276" s="60"/>
      <c r="C276" s="61">
        <v>8000</v>
      </c>
      <c r="D276" s="60"/>
      <c r="E276" s="60"/>
      <c r="F276" s="60"/>
    </row>
    <row r="277" spans="1:6" x14ac:dyDescent="0.45">
      <c r="A277" s="7" t="s">
        <v>14</v>
      </c>
      <c r="B277" s="60"/>
      <c r="C277" s="62">
        <v>0</v>
      </c>
      <c r="D277" s="60">
        <f>C277/24</f>
        <v>0</v>
      </c>
      <c r="E277" s="60">
        <f>C277/10.65</f>
        <v>0</v>
      </c>
      <c r="F277" s="60">
        <f>E277/24</f>
        <v>0</v>
      </c>
    </row>
    <row r="278" spans="1:6" x14ac:dyDescent="0.45">
      <c r="A278" s="7" t="s">
        <v>16</v>
      </c>
      <c r="B278" s="60"/>
      <c r="C278" s="62">
        <v>6000</v>
      </c>
      <c r="D278" s="60">
        <f>C278/24</f>
        <v>250</v>
      </c>
      <c r="E278" s="60">
        <f>C278/10.65</f>
        <v>563.38028169014081</v>
      </c>
      <c r="F278" s="60">
        <f>E278/24</f>
        <v>23.474178403755868</v>
      </c>
    </row>
    <row r="279" spans="1:6" x14ac:dyDescent="0.45">
      <c r="A279" s="7" t="s">
        <v>17</v>
      </c>
      <c r="B279" s="60"/>
      <c r="C279" s="62">
        <v>0</v>
      </c>
      <c r="D279" s="60"/>
      <c r="E279" s="60"/>
      <c r="F279" s="60"/>
    </row>
    <row r="280" spans="1:6" x14ac:dyDescent="0.45">
      <c r="A280" s="4" t="s">
        <v>43</v>
      </c>
      <c r="B280" s="67"/>
      <c r="C280" s="68">
        <f>C281+C283+C282</f>
        <v>619.70703700000001</v>
      </c>
      <c r="D280" s="58">
        <f t="shared" ref="D280:D296" si="18">C280/24</f>
        <v>25.821126541666668</v>
      </c>
      <c r="E280" s="58">
        <f t="shared" ref="E280:E296" si="19">C280/10.65</f>
        <v>58.188454178403752</v>
      </c>
      <c r="F280" s="58">
        <f t="shared" ref="F280:F296" si="20">E280/24</f>
        <v>2.4245189241001563</v>
      </c>
    </row>
    <row r="281" spans="1:6" x14ac:dyDescent="0.45">
      <c r="A281" s="5" t="s">
        <v>36</v>
      </c>
      <c r="B281" s="60"/>
      <c r="C281" s="62">
        <v>1.7975810000000001</v>
      </c>
      <c r="D281" s="60">
        <f t="shared" si="18"/>
        <v>7.4899208333333342E-2</v>
      </c>
      <c r="E281" s="60">
        <f t="shared" si="19"/>
        <v>0.16878694835680752</v>
      </c>
      <c r="F281" s="60">
        <f t="shared" si="20"/>
        <v>7.03278951486698E-3</v>
      </c>
    </row>
    <row r="282" spans="1:6" x14ac:dyDescent="0.45">
      <c r="A282" s="51" t="s">
        <v>10</v>
      </c>
      <c r="B282" s="60"/>
      <c r="C282" s="62"/>
      <c r="D282" s="60">
        <f t="shared" si="18"/>
        <v>0</v>
      </c>
      <c r="E282" s="60">
        <f t="shared" si="19"/>
        <v>0</v>
      </c>
      <c r="F282" s="60">
        <f t="shared" si="20"/>
        <v>0</v>
      </c>
    </row>
    <row r="283" spans="1:6" x14ac:dyDescent="0.45">
      <c r="A283" s="16" t="s">
        <v>11</v>
      </c>
      <c r="B283" s="60"/>
      <c r="C283" s="62">
        <f>SUM(C284:C288)</f>
        <v>617.90945599999998</v>
      </c>
      <c r="D283" s="60">
        <f t="shared" si="18"/>
        <v>25.746227333333334</v>
      </c>
      <c r="E283" s="60">
        <f t="shared" si="19"/>
        <v>58.019667230046942</v>
      </c>
      <c r="F283" s="60">
        <f t="shared" si="20"/>
        <v>2.4174861345852894</v>
      </c>
    </row>
    <row r="284" spans="1:6" x14ac:dyDescent="0.45">
      <c r="A284" s="7" t="s">
        <v>12</v>
      </c>
      <c r="B284" s="60"/>
      <c r="C284" s="62"/>
      <c r="D284" s="60">
        <f t="shared" si="18"/>
        <v>0</v>
      </c>
      <c r="E284" s="60">
        <f t="shared" si="19"/>
        <v>0</v>
      </c>
      <c r="F284" s="60">
        <f t="shared" si="20"/>
        <v>0</v>
      </c>
    </row>
    <row r="285" spans="1:6" x14ac:dyDescent="0.45">
      <c r="A285" s="7" t="s">
        <v>13</v>
      </c>
      <c r="B285" s="60"/>
      <c r="C285" s="62"/>
      <c r="D285" s="60">
        <f t="shared" si="18"/>
        <v>0</v>
      </c>
      <c r="E285" s="60">
        <f t="shared" si="19"/>
        <v>0</v>
      </c>
      <c r="F285" s="60">
        <f t="shared" si="20"/>
        <v>0</v>
      </c>
    </row>
    <row r="286" spans="1:6" x14ac:dyDescent="0.45">
      <c r="A286" s="7" t="s">
        <v>39</v>
      </c>
      <c r="B286" s="60"/>
      <c r="C286" s="62">
        <v>617.90945599999998</v>
      </c>
      <c r="D286" s="60">
        <f t="shared" si="18"/>
        <v>25.746227333333334</v>
      </c>
      <c r="E286" s="60">
        <f t="shared" si="19"/>
        <v>58.019667230046942</v>
      </c>
      <c r="F286" s="60">
        <f t="shared" si="20"/>
        <v>2.4174861345852894</v>
      </c>
    </row>
    <row r="287" spans="1:6" x14ac:dyDescent="0.45">
      <c r="A287" s="7" t="s">
        <v>16</v>
      </c>
      <c r="B287" s="60"/>
      <c r="C287" s="62"/>
      <c r="D287" s="60">
        <f t="shared" si="18"/>
        <v>0</v>
      </c>
      <c r="E287" s="60">
        <f t="shared" si="19"/>
        <v>0</v>
      </c>
      <c r="F287" s="60">
        <f t="shared" si="20"/>
        <v>0</v>
      </c>
    </row>
    <row r="288" spans="1:6" x14ac:dyDescent="0.45">
      <c r="A288" s="7" t="s">
        <v>17</v>
      </c>
      <c r="B288" s="60"/>
      <c r="C288" s="62"/>
      <c r="D288" s="60">
        <f t="shared" si="18"/>
        <v>0</v>
      </c>
      <c r="E288" s="60">
        <f t="shared" si="19"/>
        <v>0</v>
      </c>
      <c r="F288" s="60">
        <f t="shared" si="20"/>
        <v>0</v>
      </c>
    </row>
    <row r="289" spans="1:6" x14ac:dyDescent="0.45">
      <c r="A289" s="4" t="s">
        <v>44</v>
      </c>
      <c r="B289" s="67"/>
      <c r="C289" s="68">
        <f>C290+C291</f>
        <v>0</v>
      </c>
      <c r="D289" s="58">
        <f t="shared" si="18"/>
        <v>0</v>
      </c>
      <c r="E289" s="58">
        <f t="shared" si="19"/>
        <v>0</v>
      </c>
      <c r="F289" s="58">
        <f t="shared" si="20"/>
        <v>0</v>
      </c>
    </row>
    <row r="290" spans="1:6" x14ac:dyDescent="0.45">
      <c r="A290" s="5" t="s">
        <v>36</v>
      </c>
      <c r="B290" s="60"/>
      <c r="C290" s="62"/>
      <c r="D290" s="60">
        <f t="shared" si="18"/>
        <v>0</v>
      </c>
      <c r="E290" s="60">
        <f t="shared" si="19"/>
        <v>0</v>
      </c>
      <c r="F290" s="60">
        <f t="shared" si="20"/>
        <v>0</v>
      </c>
    </row>
    <row r="291" spans="1:6" x14ac:dyDescent="0.45">
      <c r="A291" s="16" t="s">
        <v>11</v>
      </c>
      <c r="B291" s="60"/>
      <c r="C291" s="62">
        <f>SUM(C292:C296)</f>
        <v>0</v>
      </c>
      <c r="D291" s="60">
        <f t="shared" si="18"/>
        <v>0</v>
      </c>
      <c r="E291" s="60">
        <f t="shared" si="19"/>
        <v>0</v>
      </c>
      <c r="F291" s="60">
        <f t="shared" si="20"/>
        <v>0</v>
      </c>
    </row>
    <row r="292" spans="1:6" x14ac:dyDescent="0.45">
      <c r="A292" s="7" t="s">
        <v>12</v>
      </c>
      <c r="B292" s="60"/>
      <c r="C292" s="62"/>
      <c r="D292" s="60">
        <f t="shared" si="18"/>
        <v>0</v>
      </c>
      <c r="E292" s="60">
        <f t="shared" si="19"/>
        <v>0</v>
      </c>
      <c r="F292" s="60">
        <f t="shared" si="20"/>
        <v>0</v>
      </c>
    </row>
    <row r="293" spans="1:6" x14ac:dyDescent="0.45">
      <c r="A293" s="7" t="s">
        <v>13</v>
      </c>
      <c r="B293" s="60"/>
      <c r="C293" s="62"/>
      <c r="D293" s="60">
        <f t="shared" si="18"/>
        <v>0</v>
      </c>
      <c r="E293" s="60">
        <f t="shared" si="19"/>
        <v>0</v>
      </c>
      <c r="F293" s="60">
        <f t="shared" si="20"/>
        <v>0</v>
      </c>
    </row>
    <row r="294" spans="1:6" x14ac:dyDescent="0.45">
      <c r="A294" s="7" t="s">
        <v>39</v>
      </c>
      <c r="B294" s="60"/>
      <c r="C294" s="62"/>
      <c r="D294" s="60">
        <f t="shared" si="18"/>
        <v>0</v>
      </c>
      <c r="E294" s="60">
        <f t="shared" si="19"/>
        <v>0</v>
      </c>
      <c r="F294" s="60">
        <f t="shared" si="20"/>
        <v>0</v>
      </c>
    </row>
    <row r="295" spans="1:6" x14ac:dyDescent="0.45">
      <c r="A295" s="7" t="s">
        <v>16</v>
      </c>
      <c r="B295" s="60"/>
      <c r="C295" s="62"/>
      <c r="D295" s="60">
        <f t="shared" si="18"/>
        <v>0</v>
      </c>
      <c r="E295" s="60">
        <f t="shared" si="19"/>
        <v>0</v>
      </c>
      <c r="F295" s="60">
        <f t="shared" si="20"/>
        <v>0</v>
      </c>
    </row>
    <row r="296" spans="1:6" x14ac:dyDescent="0.45">
      <c r="A296" s="7" t="s">
        <v>17</v>
      </c>
      <c r="B296" s="60"/>
      <c r="C296" s="62"/>
      <c r="D296" s="60">
        <f t="shared" si="18"/>
        <v>0</v>
      </c>
      <c r="E296" s="60">
        <f t="shared" si="19"/>
        <v>0</v>
      </c>
      <c r="F296" s="60">
        <f t="shared" si="20"/>
        <v>0</v>
      </c>
    </row>
    <row r="297" spans="1:6" x14ac:dyDescent="0.45">
      <c r="A297" s="2" t="s">
        <v>27</v>
      </c>
      <c r="B297" s="27"/>
      <c r="C297" s="28"/>
      <c r="D297" s="27"/>
      <c r="E297" s="27"/>
      <c r="F297" s="27"/>
    </row>
    <row r="298" spans="1:6" ht="38.4" x14ac:dyDescent="0.45">
      <c r="A298" s="13" t="s">
        <v>35</v>
      </c>
      <c r="B298" s="69"/>
      <c r="C298" s="70">
        <f>C299+C309+C319+C329+C338</f>
        <v>512856.476456</v>
      </c>
      <c r="D298" s="69">
        <f>C298/24</f>
        <v>21369.019852333335</v>
      </c>
      <c r="E298" s="69">
        <f>C298/10.65</f>
        <v>48155.537695399056</v>
      </c>
      <c r="F298" s="69">
        <f>E298/24</f>
        <v>2006.480737308294</v>
      </c>
    </row>
    <row r="299" spans="1:6" x14ac:dyDescent="0.45">
      <c r="A299" s="4" t="s">
        <v>6</v>
      </c>
      <c r="B299" s="58"/>
      <c r="C299" s="59">
        <f>SUM(C300:C302)</f>
        <v>344300</v>
      </c>
      <c r="D299" s="58">
        <f t="shared" ref="D299:D345" si="21">C299/24</f>
        <v>14345.833333333334</v>
      </c>
      <c r="E299" s="58">
        <f t="shared" ref="E299:E345" si="22">C299/10.65</f>
        <v>32328.638497652581</v>
      </c>
      <c r="F299" s="58">
        <f t="shared" ref="F299:F345" si="23">E299/24</f>
        <v>1347.0266040688575</v>
      </c>
    </row>
    <row r="300" spans="1:6" s="14" customFormat="1" x14ac:dyDescent="0.45">
      <c r="A300" s="5" t="s">
        <v>36</v>
      </c>
      <c r="B300" s="64"/>
      <c r="C300" s="61">
        <v>275000</v>
      </c>
      <c r="D300" s="60">
        <f t="shared" si="21"/>
        <v>11458.333333333334</v>
      </c>
      <c r="E300" s="60">
        <f t="shared" si="22"/>
        <v>25821.596244131455</v>
      </c>
      <c r="F300" s="60">
        <f t="shared" si="23"/>
        <v>1075.8998435054773</v>
      </c>
    </row>
    <row r="301" spans="1:6" s="15" customFormat="1" x14ac:dyDescent="0.45">
      <c r="A301" s="8" t="s">
        <v>10</v>
      </c>
      <c r="B301" s="65"/>
      <c r="C301" s="62">
        <v>300</v>
      </c>
      <c r="D301" s="60">
        <f t="shared" si="21"/>
        <v>12.5</v>
      </c>
      <c r="E301" s="60">
        <f t="shared" si="22"/>
        <v>28.16901408450704</v>
      </c>
      <c r="F301" s="60">
        <f t="shared" si="23"/>
        <v>1.1737089201877933</v>
      </c>
    </row>
    <row r="302" spans="1:6" s="17" customFormat="1" x14ac:dyDescent="0.45">
      <c r="A302" s="16" t="s">
        <v>11</v>
      </c>
      <c r="B302" s="66"/>
      <c r="C302" s="62">
        <f>SUM(C303:C308)</f>
        <v>69000</v>
      </c>
      <c r="D302" s="60">
        <f t="shared" si="21"/>
        <v>2875</v>
      </c>
      <c r="E302" s="60">
        <f t="shared" si="22"/>
        <v>6478.8732394366198</v>
      </c>
      <c r="F302" s="60">
        <f t="shared" si="23"/>
        <v>269.95305164319251</v>
      </c>
    </row>
    <row r="303" spans="1:6" x14ac:dyDescent="0.45">
      <c r="A303" s="7" t="s">
        <v>12</v>
      </c>
      <c r="B303" s="71">
        <v>78889</v>
      </c>
      <c r="C303" s="62">
        <v>69000</v>
      </c>
      <c r="D303" s="60">
        <f t="shared" si="21"/>
        <v>2875</v>
      </c>
      <c r="E303" s="60">
        <f t="shared" si="22"/>
        <v>6478.8732394366198</v>
      </c>
      <c r="F303" s="60">
        <f t="shared" si="23"/>
        <v>269.95305164319251</v>
      </c>
    </row>
    <row r="304" spans="1:6" x14ac:dyDescent="0.45">
      <c r="A304" s="7" t="s">
        <v>13</v>
      </c>
      <c r="B304" s="71">
        <v>44639</v>
      </c>
      <c r="C304" s="62">
        <v>0</v>
      </c>
      <c r="D304" s="60">
        <f t="shared" si="21"/>
        <v>0</v>
      </c>
      <c r="E304" s="60">
        <f t="shared" si="22"/>
        <v>0</v>
      </c>
      <c r="F304" s="60">
        <f t="shared" si="23"/>
        <v>0</v>
      </c>
    </row>
    <row r="305" spans="1:6" x14ac:dyDescent="0.45">
      <c r="A305" s="7" t="s">
        <v>37</v>
      </c>
      <c r="B305" s="71">
        <v>64836</v>
      </c>
      <c r="C305" s="62">
        <v>0</v>
      </c>
      <c r="D305" s="60">
        <f t="shared" si="21"/>
        <v>0</v>
      </c>
      <c r="E305" s="60">
        <f t="shared" si="22"/>
        <v>0</v>
      </c>
      <c r="F305" s="60">
        <f t="shared" si="23"/>
        <v>0</v>
      </c>
    </row>
    <row r="306" spans="1:6" x14ac:dyDescent="0.45">
      <c r="A306" s="7" t="s">
        <v>14</v>
      </c>
      <c r="B306" s="71">
        <v>0</v>
      </c>
      <c r="C306" s="62">
        <v>0</v>
      </c>
      <c r="D306" s="60">
        <f t="shared" si="21"/>
        <v>0</v>
      </c>
      <c r="E306" s="60">
        <f t="shared" si="22"/>
        <v>0</v>
      </c>
      <c r="F306" s="60">
        <f t="shared" si="23"/>
        <v>0</v>
      </c>
    </row>
    <row r="307" spans="1:6" x14ac:dyDescent="0.45">
      <c r="A307" s="7" t="s">
        <v>16</v>
      </c>
      <c r="B307" s="71">
        <v>122722</v>
      </c>
      <c r="C307" s="62">
        <v>0</v>
      </c>
      <c r="D307" s="60">
        <f t="shared" si="21"/>
        <v>0</v>
      </c>
      <c r="E307" s="60">
        <f t="shared" si="22"/>
        <v>0</v>
      </c>
      <c r="F307" s="60">
        <f t="shared" si="23"/>
        <v>0</v>
      </c>
    </row>
    <row r="308" spans="1:6" x14ac:dyDescent="0.45">
      <c r="A308" s="7" t="s">
        <v>17</v>
      </c>
      <c r="B308" s="71">
        <v>187857</v>
      </c>
      <c r="C308" s="62">
        <v>0</v>
      </c>
      <c r="D308" s="60">
        <f t="shared" si="21"/>
        <v>0</v>
      </c>
      <c r="E308" s="60">
        <f t="shared" si="22"/>
        <v>0</v>
      </c>
      <c r="F308" s="60">
        <f t="shared" si="23"/>
        <v>0</v>
      </c>
    </row>
    <row r="309" spans="1:6" x14ac:dyDescent="0.45">
      <c r="A309" s="4" t="s">
        <v>28</v>
      </c>
      <c r="B309" s="58"/>
      <c r="C309" s="59">
        <f>SUM(C310:C312)</f>
        <v>21800</v>
      </c>
      <c r="D309" s="58">
        <f t="shared" si="21"/>
        <v>908.33333333333337</v>
      </c>
      <c r="E309" s="58">
        <f t="shared" si="22"/>
        <v>2046.9483568075116</v>
      </c>
      <c r="F309" s="58">
        <f t="shared" si="23"/>
        <v>85.289514866979644</v>
      </c>
    </row>
    <row r="310" spans="1:6" s="14" customFormat="1" x14ac:dyDescent="0.45">
      <c r="A310" s="5" t="s">
        <v>36</v>
      </c>
      <c r="B310" s="64"/>
      <c r="C310" s="61">
        <v>5000</v>
      </c>
      <c r="D310" s="60">
        <f t="shared" si="21"/>
        <v>208.33333333333334</v>
      </c>
      <c r="E310" s="60">
        <f t="shared" si="22"/>
        <v>469.48356807511738</v>
      </c>
      <c r="F310" s="60">
        <f t="shared" si="23"/>
        <v>19.561815336463223</v>
      </c>
    </row>
    <row r="311" spans="1:6" s="15" customFormat="1" x14ac:dyDescent="0.45">
      <c r="A311" s="8" t="s">
        <v>10</v>
      </c>
      <c r="B311" s="65"/>
      <c r="C311" s="61">
        <v>7000</v>
      </c>
      <c r="D311" s="60">
        <f t="shared" si="21"/>
        <v>291.66666666666669</v>
      </c>
      <c r="E311" s="60">
        <f t="shared" si="22"/>
        <v>657.27699530516429</v>
      </c>
      <c r="F311" s="60">
        <f t="shared" si="23"/>
        <v>27.386541471048513</v>
      </c>
    </row>
    <row r="312" spans="1:6" s="17" customFormat="1" x14ac:dyDescent="0.45">
      <c r="A312" s="16" t="s">
        <v>11</v>
      </c>
      <c r="B312" s="66"/>
      <c r="C312" s="74">
        <f>SUM(C313:C318)</f>
        <v>9800</v>
      </c>
      <c r="D312" s="60">
        <f t="shared" si="21"/>
        <v>408.33333333333331</v>
      </c>
      <c r="E312" s="60">
        <f t="shared" si="22"/>
        <v>920.18779342722996</v>
      </c>
      <c r="F312" s="60">
        <f t="shared" si="23"/>
        <v>38.341158059467915</v>
      </c>
    </row>
    <row r="313" spans="1:6" x14ac:dyDescent="0.45">
      <c r="A313" s="7" t="s">
        <v>12</v>
      </c>
      <c r="B313" s="60"/>
      <c r="C313" s="45">
        <v>9800</v>
      </c>
      <c r="D313" s="60">
        <f t="shared" si="21"/>
        <v>408.33333333333331</v>
      </c>
      <c r="E313" s="60">
        <f t="shared" si="22"/>
        <v>920.18779342722996</v>
      </c>
      <c r="F313" s="60">
        <f t="shared" si="23"/>
        <v>38.341158059467915</v>
      </c>
    </row>
    <row r="314" spans="1:6" x14ac:dyDescent="0.45">
      <c r="A314" s="7" t="s">
        <v>13</v>
      </c>
      <c r="B314" s="60"/>
      <c r="C314" s="62">
        <v>0</v>
      </c>
      <c r="D314" s="60">
        <f t="shared" si="21"/>
        <v>0</v>
      </c>
      <c r="E314" s="60">
        <f t="shared" si="22"/>
        <v>0</v>
      </c>
      <c r="F314" s="60">
        <f t="shared" si="23"/>
        <v>0</v>
      </c>
    </row>
    <row r="315" spans="1:6" x14ac:dyDescent="0.45">
      <c r="A315" s="7" t="s">
        <v>37</v>
      </c>
      <c r="B315" s="60"/>
      <c r="C315" s="62">
        <v>0</v>
      </c>
      <c r="D315" s="60">
        <f t="shared" si="21"/>
        <v>0</v>
      </c>
      <c r="E315" s="60">
        <f t="shared" si="22"/>
        <v>0</v>
      </c>
      <c r="F315" s="60">
        <f t="shared" si="23"/>
        <v>0</v>
      </c>
    </row>
    <row r="316" spans="1:6" x14ac:dyDescent="0.45">
      <c r="A316" s="7" t="s">
        <v>14</v>
      </c>
      <c r="B316" s="60"/>
      <c r="C316" s="62">
        <v>0</v>
      </c>
      <c r="D316" s="60">
        <f t="shared" si="21"/>
        <v>0</v>
      </c>
      <c r="E316" s="60">
        <f t="shared" si="22"/>
        <v>0</v>
      </c>
      <c r="F316" s="60">
        <f t="shared" si="23"/>
        <v>0</v>
      </c>
    </row>
    <row r="317" spans="1:6" x14ac:dyDescent="0.45">
      <c r="A317" s="7" t="s">
        <v>16</v>
      </c>
      <c r="B317" s="60"/>
      <c r="C317" s="62">
        <v>0</v>
      </c>
      <c r="D317" s="60">
        <f t="shared" si="21"/>
        <v>0</v>
      </c>
      <c r="E317" s="60">
        <f t="shared" si="22"/>
        <v>0</v>
      </c>
      <c r="F317" s="60">
        <f t="shared" si="23"/>
        <v>0</v>
      </c>
    </row>
    <row r="318" spans="1:6" x14ac:dyDescent="0.45">
      <c r="A318" s="7" t="s">
        <v>17</v>
      </c>
      <c r="B318" s="60"/>
      <c r="C318" s="62">
        <v>0</v>
      </c>
      <c r="D318" s="60">
        <f t="shared" si="21"/>
        <v>0</v>
      </c>
      <c r="E318" s="60">
        <f t="shared" si="22"/>
        <v>0</v>
      </c>
      <c r="F318" s="60">
        <f t="shared" si="23"/>
        <v>0</v>
      </c>
    </row>
    <row r="319" spans="1:6" x14ac:dyDescent="0.45">
      <c r="A319" s="4" t="s">
        <v>19</v>
      </c>
      <c r="B319" s="58"/>
      <c r="C319" s="59">
        <f>SUM(C320:C322)</f>
        <v>145800</v>
      </c>
      <c r="D319" s="58">
        <f t="shared" si="21"/>
        <v>6075</v>
      </c>
      <c r="E319" s="58">
        <f t="shared" si="22"/>
        <v>13690.140845070422</v>
      </c>
      <c r="F319" s="58">
        <f t="shared" si="23"/>
        <v>570.42253521126759</v>
      </c>
    </row>
    <row r="320" spans="1:6" x14ac:dyDescent="0.45">
      <c r="A320" s="18" t="s">
        <v>36</v>
      </c>
      <c r="B320" s="60"/>
      <c r="C320" s="61">
        <v>57300</v>
      </c>
      <c r="D320" s="60">
        <f t="shared" si="21"/>
        <v>2387.5</v>
      </c>
      <c r="E320" s="60">
        <f t="shared" si="22"/>
        <v>5380.2816901408451</v>
      </c>
      <c r="F320" s="60">
        <f t="shared" si="23"/>
        <v>224.17840375586854</v>
      </c>
    </row>
    <row r="321" spans="1:6" s="15" customFormat="1" x14ac:dyDescent="0.45">
      <c r="A321" s="8" t="s">
        <v>10</v>
      </c>
      <c r="B321" s="65"/>
      <c r="C321" s="61">
        <v>77500</v>
      </c>
      <c r="D321" s="60">
        <f t="shared" si="21"/>
        <v>3229.1666666666665</v>
      </c>
      <c r="E321" s="60">
        <f t="shared" si="22"/>
        <v>7276.9953051643188</v>
      </c>
      <c r="F321" s="60">
        <f t="shared" si="23"/>
        <v>303.20813771517993</v>
      </c>
    </row>
    <row r="322" spans="1:6" s="17" customFormat="1" x14ac:dyDescent="0.45">
      <c r="A322" s="16" t="s">
        <v>11</v>
      </c>
      <c r="B322" s="66"/>
      <c r="C322" s="61">
        <f>SUM(C323:C328)</f>
        <v>11000</v>
      </c>
      <c r="D322" s="60">
        <f t="shared" si="21"/>
        <v>458.33333333333331</v>
      </c>
      <c r="E322" s="60">
        <f t="shared" si="22"/>
        <v>1032.8638497652582</v>
      </c>
      <c r="F322" s="60">
        <f t="shared" si="23"/>
        <v>43.035993740219091</v>
      </c>
    </row>
    <row r="323" spans="1:6" x14ac:dyDescent="0.45">
      <c r="A323" s="7" t="s">
        <v>12</v>
      </c>
      <c r="B323" s="60"/>
      <c r="C323" s="61">
        <v>0</v>
      </c>
      <c r="D323" s="60">
        <f t="shared" si="21"/>
        <v>0</v>
      </c>
      <c r="E323" s="60">
        <f t="shared" si="22"/>
        <v>0</v>
      </c>
      <c r="F323" s="60">
        <f t="shared" si="23"/>
        <v>0</v>
      </c>
    </row>
    <row r="324" spans="1:6" x14ac:dyDescent="0.45">
      <c r="A324" s="7" t="s">
        <v>13</v>
      </c>
      <c r="B324" s="60"/>
      <c r="C324" s="61">
        <v>0</v>
      </c>
      <c r="D324" s="60">
        <f t="shared" si="21"/>
        <v>0</v>
      </c>
      <c r="E324" s="60">
        <f t="shared" si="22"/>
        <v>0</v>
      </c>
      <c r="F324" s="60">
        <f t="shared" si="23"/>
        <v>0</v>
      </c>
    </row>
    <row r="325" spans="1:6" x14ac:dyDescent="0.45">
      <c r="A325" s="7" t="s">
        <v>37</v>
      </c>
      <c r="B325" s="60"/>
      <c r="C325" s="61">
        <v>8000</v>
      </c>
      <c r="D325" s="60">
        <f t="shared" si="21"/>
        <v>333.33333333333331</v>
      </c>
      <c r="E325" s="60">
        <f t="shared" si="22"/>
        <v>751.17370892018778</v>
      </c>
      <c r="F325" s="60">
        <f t="shared" si="23"/>
        <v>31.298904538341159</v>
      </c>
    </row>
    <row r="326" spans="1:6" x14ac:dyDescent="0.45">
      <c r="A326" s="7" t="s">
        <v>14</v>
      </c>
      <c r="B326" s="60"/>
      <c r="C326" s="61">
        <v>0</v>
      </c>
      <c r="D326" s="60">
        <f t="shared" si="21"/>
        <v>0</v>
      </c>
      <c r="E326" s="60">
        <f t="shared" si="22"/>
        <v>0</v>
      </c>
      <c r="F326" s="60">
        <f t="shared" si="23"/>
        <v>0</v>
      </c>
    </row>
    <row r="327" spans="1:6" x14ac:dyDescent="0.45">
      <c r="A327" s="7" t="s">
        <v>16</v>
      </c>
      <c r="B327" s="60"/>
      <c r="C327" s="62">
        <v>3000</v>
      </c>
      <c r="D327" s="60">
        <f t="shared" si="21"/>
        <v>125</v>
      </c>
      <c r="E327" s="60">
        <f t="shared" si="22"/>
        <v>281.6901408450704</v>
      </c>
      <c r="F327" s="60">
        <f t="shared" si="23"/>
        <v>11.737089201877934</v>
      </c>
    </row>
    <row r="328" spans="1:6" x14ac:dyDescent="0.45">
      <c r="A328" s="7" t="s">
        <v>17</v>
      </c>
      <c r="B328" s="60"/>
      <c r="C328" s="62">
        <v>0</v>
      </c>
      <c r="D328" s="60">
        <f t="shared" si="21"/>
        <v>0</v>
      </c>
      <c r="E328" s="60">
        <f t="shared" si="22"/>
        <v>0</v>
      </c>
      <c r="F328" s="60">
        <f t="shared" si="23"/>
        <v>0</v>
      </c>
    </row>
    <row r="329" spans="1:6" x14ac:dyDescent="0.45">
      <c r="A329" s="4" t="s">
        <v>43</v>
      </c>
      <c r="B329" s="67"/>
      <c r="C329" s="68">
        <f>C330+C332+C331</f>
        <v>956.47645599999998</v>
      </c>
      <c r="D329" s="58">
        <f t="shared" si="21"/>
        <v>39.853185666666668</v>
      </c>
      <c r="E329" s="58">
        <f t="shared" si="22"/>
        <v>89.80999586854459</v>
      </c>
      <c r="F329" s="58">
        <f t="shared" si="23"/>
        <v>3.7420831611893579</v>
      </c>
    </row>
    <row r="330" spans="1:6" x14ac:dyDescent="0.45">
      <c r="A330" s="5" t="s">
        <v>36</v>
      </c>
      <c r="B330" s="60"/>
      <c r="C330" s="62">
        <v>132.39700999999999</v>
      </c>
      <c r="D330" s="60">
        <f t="shared" si="21"/>
        <v>5.5165420833333334</v>
      </c>
      <c r="E330" s="60">
        <f t="shared" si="22"/>
        <v>12.431644131455398</v>
      </c>
      <c r="F330" s="60">
        <f t="shared" si="23"/>
        <v>0.51798517214397488</v>
      </c>
    </row>
    <row r="331" spans="1:6" x14ac:dyDescent="0.45">
      <c r="A331" s="51" t="s">
        <v>10</v>
      </c>
      <c r="B331" s="60"/>
      <c r="C331" s="62">
        <v>109.993334</v>
      </c>
      <c r="D331" s="60">
        <f t="shared" si="21"/>
        <v>4.5830555833333335</v>
      </c>
      <c r="E331" s="60">
        <f t="shared" si="22"/>
        <v>10.328012582159625</v>
      </c>
      <c r="F331" s="60">
        <f t="shared" si="23"/>
        <v>0.43033385758998438</v>
      </c>
    </row>
    <row r="332" spans="1:6" x14ac:dyDescent="0.45">
      <c r="A332" s="16" t="s">
        <v>11</v>
      </c>
      <c r="B332" s="60"/>
      <c r="C332" s="62">
        <f>SUM(C333:C337)</f>
        <v>714.08611199999996</v>
      </c>
      <c r="D332" s="60">
        <f t="shared" si="21"/>
        <v>29.753587999999997</v>
      </c>
      <c r="E332" s="60">
        <f t="shared" si="22"/>
        <v>67.050339154929574</v>
      </c>
      <c r="F332" s="60">
        <f t="shared" si="23"/>
        <v>2.7937641314553989</v>
      </c>
    </row>
    <row r="333" spans="1:6" x14ac:dyDescent="0.45">
      <c r="A333" s="7" t="s">
        <v>12</v>
      </c>
      <c r="B333" s="60"/>
      <c r="C333" s="62"/>
      <c r="D333" s="60">
        <f t="shared" si="21"/>
        <v>0</v>
      </c>
      <c r="E333" s="60">
        <f t="shared" si="22"/>
        <v>0</v>
      </c>
      <c r="F333" s="60">
        <f t="shared" si="23"/>
        <v>0</v>
      </c>
    </row>
    <row r="334" spans="1:6" x14ac:dyDescent="0.45">
      <c r="A334" s="7" t="s">
        <v>13</v>
      </c>
      <c r="B334" s="60"/>
      <c r="C334" s="62"/>
      <c r="D334" s="60">
        <f t="shared" si="21"/>
        <v>0</v>
      </c>
      <c r="E334" s="60">
        <f t="shared" si="22"/>
        <v>0</v>
      </c>
      <c r="F334" s="60">
        <f t="shared" si="23"/>
        <v>0</v>
      </c>
    </row>
    <row r="335" spans="1:6" x14ac:dyDescent="0.45">
      <c r="A335" s="7" t="s">
        <v>39</v>
      </c>
      <c r="B335" s="60"/>
      <c r="C335" s="62">
        <v>714.08611199999996</v>
      </c>
      <c r="D335" s="60">
        <f t="shared" si="21"/>
        <v>29.753587999999997</v>
      </c>
      <c r="E335" s="60">
        <f t="shared" si="22"/>
        <v>67.050339154929574</v>
      </c>
      <c r="F335" s="60">
        <f t="shared" si="23"/>
        <v>2.7937641314553989</v>
      </c>
    </row>
    <row r="336" spans="1:6" x14ac:dyDescent="0.45">
      <c r="A336" s="7" t="s">
        <v>16</v>
      </c>
      <c r="B336" s="60"/>
      <c r="C336" s="62"/>
      <c r="D336" s="60">
        <f t="shared" si="21"/>
        <v>0</v>
      </c>
      <c r="E336" s="60">
        <f t="shared" si="22"/>
        <v>0</v>
      </c>
      <c r="F336" s="60">
        <f t="shared" si="23"/>
        <v>0</v>
      </c>
    </row>
    <row r="337" spans="1:6" x14ac:dyDescent="0.45">
      <c r="A337" s="7" t="s">
        <v>17</v>
      </c>
      <c r="B337" s="60"/>
      <c r="C337" s="62"/>
      <c r="D337" s="60">
        <f t="shared" si="21"/>
        <v>0</v>
      </c>
      <c r="E337" s="60">
        <f t="shared" si="22"/>
        <v>0</v>
      </c>
      <c r="F337" s="60">
        <f t="shared" si="23"/>
        <v>0</v>
      </c>
    </row>
    <row r="338" spans="1:6" x14ac:dyDescent="0.45">
      <c r="A338" s="4" t="s">
        <v>44</v>
      </c>
      <c r="B338" s="67"/>
      <c r="C338" s="68">
        <f>C339+C340</f>
        <v>0</v>
      </c>
      <c r="D338" s="58">
        <f t="shared" si="21"/>
        <v>0</v>
      </c>
      <c r="E338" s="58">
        <f t="shared" si="22"/>
        <v>0</v>
      </c>
      <c r="F338" s="58">
        <f t="shared" si="23"/>
        <v>0</v>
      </c>
    </row>
    <row r="339" spans="1:6" x14ac:dyDescent="0.45">
      <c r="A339" s="5" t="s">
        <v>36</v>
      </c>
      <c r="B339" s="60"/>
      <c r="C339" s="62"/>
      <c r="D339" s="60">
        <f t="shared" si="21"/>
        <v>0</v>
      </c>
      <c r="E339" s="60">
        <f t="shared" si="22"/>
        <v>0</v>
      </c>
      <c r="F339" s="60">
        <f t="shared" si="23"/>
        <v>0</v>
      </c>
    </row>
    <row r="340" spans="1:6" x14ac:dyDescent="0.45">
      <c r="A340" s="16" t="s">
        <v>11</v>
      </c>
      <c r="B340" s="60"/>
      <c r="C340" s="62">
        <f>SUM(C341:C345)</f>
        <v>0</v>
      </c>
      <c r="D340" s="60">
        <f t="shared" si="21"/>
        <v>0</v>
      </c>
      <c r="E340" s="60">
        <f t="shared" si="22"/>
        <v>0</v>
      </c>
      <c r="F340" s="60">
        <f t="shared" si="23"/>
        <v>0</v>
      </c>
    </row>
    <row r="341" spans="1:6" x14ac:dyDescent="0.45">
      <c r="A341" s="7" t="s">
        <v>12</v>
      </c>
      <c r="B341" s="60"/>
      <c r="C341" s="62"/>
      <c r="D341" s="60">
        <f t="shared" si="21"/>
        <v>0</v>
      </c>
      <c r="E341" s="60">
        <f t="shared" si="22"/>
        <v>0</v>
      </c>
      <c r="F341" s="60">
        <f t="shared" si="23"/>
        <v>0</v>
      </c>
    </row>
    <row r="342" spans="1:6" x14ac:dyDescent="0.45">
      <c r="A342" s="7" t="s">
        <v>13</v>
      </c>
      <c r="B342" s="60"/>
      <c r="C342" s="62"/>
      <c r="D342" s="60">
        <f t="shared" si="21"/>
        <v>0</v>
      </c>
      <c r="E342" s="60">
        <f t="shared" si="22"/>
        <v>0</v>
      </c>
      <c r="F342" s="60">
        <f t="shared" si="23"/>
        <v>0</v>
      </c>
    </row>
    <row r="343" spans="1:6" x14ac:dyDescent="0.45">
      <c r="A343" s="7" t="s">
        <v>39</v>
      </c>
      <c r="B343" s="60"/>
      <c r="C343" s="62"/>
      <c r="D343" s="60">
        <f t="shared" si="21"/>
        <v>0</v>
      </c>
      <c r="E343" s="60">
        <f t="shared" si="22"/>
        <v>0</v>
      </c>
      <c r="F343" s="60">
        <f t="shared" si="23"/>
        <v>0</v>
      </c>
    </row>
    <row r="344" spans="1:6" x14ac:dyDescent="0.45">
      <c r="A344" s="7" t="s">
        <v>16</v>
      </c>
      <c r="B344" s="60"/>
      <c r="C344" s="62"/>
      <c r="D344" s="60">
        <f t="shared" si="21"/>
        <v>0</v>
      </c>
      <c r="E344" s="60">
        <f t="shared" si="22"/>
        <v>0</v>
      </c>
      <c r="F344" s="60">
        <f t="shared" si="23"/>
        <v>0</v>
      </c>
    </row>
    <row r="345" spans="1:6" x14ac:dyDescent="0.45">
      <c r="A345" s="7" t="s">
        <v>17</v>
      </c>
      <c r="B345" s="60"/>
      <c r="C345" s="62"/>
      <c r="D345" s="60">
        <f t="shared" si="21"/>
        <v>0</v>
      </c>
      <c r="E345" s="60">
        <f t="shared" si="22"/>
        <v>0</v>
      </c>
      <c r="F345" s="60">
        <f t="shared" si="23"/>
        <v>0</v>
      </c>
    </row>
    <row r="346" spans="1:6" x14ac:dyDescent="0.45">
      <c r="A346" s="2" t="s">
        <v>29</v>
      </c>
      <c r="B346" s="27"/>
      <c r="C346" s="28"/>
      <c r="D346" s="27"/>
      <c r="E346" s="27"/>
      <c r="F346" s="27"/>
    </row>
    <row r="347" spans="1:6" ht="38.4" x14ac:dyDescent="0.45">
      <c r="A347" s="13" t="s">
        <v>35</v>
      </c>
      <c r="B347" s="69"/>
      <c r="C347" s="70">
        <f>C348+C358+C368+C378+C387</f>
        <v>510799.75353699998</v>
      </c>
      <c r="D347" s="69">
        <f>C347/24</f>
        <v>21283.323064041666</v>
      </c>
      <c r="E347" s="69">
        <f>C347/10.65</f>
        <v>47962.418172488258</v>
      </c>
      <c r="F347" s="69">
        <f>E347/24</f>
        <v>1998.4340905203442</v>
      </c>
    </row>
    <row r="348" spans="1:6" x14ac:dyDescent="0.45">
      <c r="A348" s="4" t="s">
        <v>6</v>
      </c>
      <c r="B348" s="58"/>
      <c r="C348" s="59">
        <f>SUM(C349:C351)</f>
        <v>344300</v>
      </c>
      <c r="D348" s="58">
        <f t="shared" ref="D348:D394" si="24">C348/24</f>
        <v>14345.833333333334</v>
      </c>
      <c r="E348" s="58">
        <f t="shared" ref="E348:E394" si="25">C348/10.65</f>
        <v>32328.638497652581</v>
      </c>
      <c r="F348" s="58">
        <f t="shared" ref="F348:F394" si="26">E348/24</f>
        <v>1347.0266040688575</v>
      </c>
    </row>
    <row r="349" spans="1:6" s="14" customFormat="1" x14ac:dyDescent="0.45">
      <c r="A349" s="5" t="s">
        <v>36</v>
      </c>
      <c r="B349" s="64"/>
      <c r="C349" s="61">
        <v>275000</v>
      </c>
      <c r="D349" s="60">
        <f t="shared" si="24"/>
        <v>11458.333333333334</v>
      </c>
      <c r="E349" s="60">
        <f t="shared" si="25"/>
        <v>25821.596244131455</v>
      </c>
      <c r="F349" s="60">
        <f t="shared" si="26"/>
        <v>1075.8998435054773</v>
      </c>
    </row>
    <row r="350" spans="1:6" s="15" customFormat="1" x14ac:dyDescent="0.45">
      <c r="A350" s="8" t="s">
        <v>10</v>
      </c>
      <c r="B350" s="65"/>
      <c r="C350" s="62">
        <v>300</v>
      </c>
      <c r="D350" s="60">
        <f t="shared" si="24"/>
        <v>12.5</v>
      </c>
      <c r="E350" s="60">
        <f t="shared" si="25"/>
        <v>28.16901408450704</v>
      </c>
      <c r="F350" s="60">
        <f t="shared" si="26"/>
        <v>1.1737089201877933</v>
      </c>
    </row>
    <row r="351" spans="1:6" s="17" customFormat="1" x14ac:dyDescent="0.45">
      <c r="A351" s="16" t="s">
        <v>11</v>
      </c>
      <c r="B351" s="66"/>
      <c r="C351" s="62">
        <f>SUM(C352:C357)</f>
        <v>69000</v>
      </c>
      <c r="D351" s="60">
        <f t="shared" si="24"/>
        <v>2875</v>
      </c>
      <c r="E351" s="60">
        <f t="shared" si="25"/>
        <v>6478.8732394366198</v>
      </c>
      <c r="F351" s="60">
        <f t="shared" si="26"/>
        <v>269.95305164319251</v>
      </c>
    </row>
    <row r="352" spans="1:6" x14ac:dyDescent="0.45">
      <c r="A352" s="7" t="s">
        <v>12</v>
      </c>
      <c r="B352" s="71">
        <v>78889</v>
      </c>
      <c r="C352" s="62">
        <v>69000</v>
      </c>
      <c r="D352" s="60">
        <f t="shared" si="24"/>
        <v>2875</v>
      </c>
      <c r="E352" s="60">
        <f t="shared" si="25"/>
        <v>6478.8732394366198</v>
      </c>
      <c r="F352" s="60">
        <f t="shared" si="26"/>
        <v>269.95305164319251</v>
      </c>
    </row>
    <row r="353" spans="1:6" x14ac:dyDescent="0.45">
      <c r="A353" s="7" t="s">
        <v>13</v>
      </c>
      <c r="B353" s="71">
        <v>44639</v>
      </c>
      <c r="C353" s="62">
        <v>0</v>
      </c>
      <c r="D353" s="60">
        <f t="shared" si="24"/>
        <v>0</v>
      </c>
      <c r="E353" s="60">
        <f t="shared" si="25"/>
        <v>0</v>
      </c>
      <c r="F353" s="60">
        <f t="shared" si="26"/>
        <v>0</v>
      </c>
    </row>
    <row r="354" spans="1:6" x14ac:dyDescent="0.45">
      <c r="A354" s="7" t="s">
        <v>37</v>
      </c>
      <c r="B354" s="71">
        <v>64836</v>
      </c>
      <c r="C354" s="62">
        <v>0</v>
      </c>
      <c r="D354" s="60">
        <f t="shared" si="24"/>
        <v>0</v>
      </c>
      <c r="E354" s="60">
        <f t="shared" si="25"/>
        <v>0</v>
      </c>
      <c r="F354" s="60">
        <f t="shared" si="26"/>
        <v>0</v>
      </c>
    </row>
    <row r="355" spans="1:6" x14ac:dyDescent="0.45">
      <c r="A355" s="7" t="s">
        <v>14</v>
      </c>
      <c r="B355" s="71">
        <v>0</v>
      </c>
      <c r="C355" s="62">
        <v>0</v>
      </c>
      <c r="D355" s="60">
        <f t="shared" si="24"/>
        <v>0</v>
      </c>
      <c r="E355" s="60">
        <f t="shared" si="25"/>
        <v>0</v>
      </c>
      <c r="F355" s="60">
        <f t="shared" si="26"/>
        <v>0</v>
      </c>
    </row>
    <row r="356" spans="1:6" x14ac:dyDescent="0.45">
      <c r="A356" s="7" t="s">
        <v>16</v>
      </c>
      <c r="B356" s="71">
        <v>122722</v>
      </c>
      <c r="C356" s="62">
        <v>0</v>
      </c>
      <c r="D356" s="60">
        <f t="shared" si="24"/>
        <v>0</v>
      </c>
      <c r="E356" s="60">
        <f t="shared" si="25"/>
        <v>0</v>
      </c>
      <c r="F356" s="60">
        <f t="shared" si="26"/>
        <v>0</v>
      </c>
    </row>
    <row r="357" spans="1:6" x14ac:dyDescent="0.45">
      <c r="A357" s="7" t="s">
        <v>17</v>
      </c>
      <c r="B357" s="71">
        <v>187857</v>
      </c>
      <c r="C357" s="62">
        <v>0</v>
      </c>
      <c r="D357" s="60">
        <f t="shared" si="24"/>
        <v>0</v>
      </c>
      <c r="E357" s="60">
        <f t="shared" si="25"/>
        <v>0</v>
      </c>
      <c r="F357" s="60">
        <f t="shared" si="26"/>
        <v>0</v>
      </c>
    </row>
    <row r="358" spans="1:6" x14ac:dyDescent="0.45">
      <c r="A358" s="4" t="s">
        <v>28</v>
      </c>
      <c r="B358" s="58"/>
      <c r="C358" s="59">
        <f>SUM(C359:C361)</f>
        <v>21800</v>
      </c>
      <c r="D358" s="58">
        <f t="shared" si="24"/>
        <v>908.33333333333337</v>
      </c>
      <c r="E358" s="58">
        <f t="shared" si="25"/>
        <v>2046.9483568075116</v>
      </c>
      <c r="F358" s="58">
        <f t="shared" si="26"/>
        <v>85.289514866979644</v>
      </c>
    </row>
    <row r="359" spans="1:6" s="14" customFormat="1" x14ac:dyDescent="0.45">
      <c r="A359" s="5" t="s">
        <v>36</v>
      </c>
      <c r="B359" s="64"/>
      <c r="C359" s="61">
        <v>5000</v>
      </c>
      <c r="D359" s="60">
        <f t="shared" si="24"/>
        <v>208.33333333333334</v>
      </c>
      <c r="E359" s="60">
        <f t="shared" si="25"/>
        <v>469.48356807511738</v>
      </c>
      <c r="F359" s="60">
        <f t="shared" si="26"/>
        <v>19.561815336463223</v>
      </c>
    </row>
    <row r="360" spans="1:6" s="15" customFormat="1" x14ac:dyDescent="0.45">
      <c r="A360" s="8" t="s">
        <v>10</v>
      </c>
      <c r="B360" s="65"/>
      <c r="C360" s="61">
        <v>7000</v>
      </c>
      <c r="D360" s="60">
        <f t="shared" si="24"/>
        <v>291.66666666666669</v>
      </c>
      <c r="E360" s="60">
        <f t="shared" si="25"/>
        <v>657.27699530516429</v>
      </c>
      <c r="F360" s="60">
        <f t="shared" si="26"/>
        <v>27.386541471048513</v>
      </c>
    </row>
    <row r="361" spans="1:6" s="17" customFormat="1" x14ac:dyDescent="0.45">
      <c r="A361" s="16" t="s">
        <v>11</v>
      </c>
      <c r="B361" s="66"/>
      <c r="C361" s="74">
        <f>SUM(C362:C367)</f>
        <v>9800</v>
      </c>
      <c r="D361" s="60">
        <f t="shared" si="24"/>
        <v>408.33333333333331</v>
      </c>
      <c r="E361" s="60">
        <f t="shared" si="25"/>
        <v>920.18779342722996</v>
      </c>
      <c r="F361" s="60">
        <f t="shared" si="26"/>
        <v>38.341158059467915</v>
      </c>
    </row>
    <row r="362" spans="1:6" x14ac:dyDescent="0.45">
      <c r="A362" s="7" t="s">
        <v>12</v>
      </c>
      <c r="B362" s="60"/>
      <c r="C362" s="45">
        <v>9800</v>
      </c>
      <c r="D362" s="60">
        <f t="shared" si="24"/>
        <v>408.33333333333331</v>
      </c>
      <c r="E362" s="60">
        <f t="shared" si="25"/>
        <v>920.18779342722996</v>
      </c>
      <c r="F362" s="60">
        <f t="shared" si="26"/>
        <v>38.341158059467915</v>
      </c>
    </row>
    <row r="363" spans="1:6" x14ac:dyDescent="0.45">
      <c r="A363" s="7" t="s">
        <v>13</v>
      </c>
      <c r="B363" s="60"/>
      <c r="C363" s="62">
        <v>0</v>
      </c>
      <c r="D363" s="60">
        <f t="shared" si="24"/>
        <v>0</v>
      </c>
      <c r="E363" s="60">
        <f t="shared" si="25"/>
        <v>0</v>
      </c>
      <c r="F363" s="60">
        <f t="shared" si="26"/>
        <v>0</v>
      </c>
    </row>
    <row r="364" spans="1:6" x14ac:dyDescent="0.45">
      <c r="A364" s="7" t="s">
        <v>37</v>
      </c>
      <c r="B364" s="60"/>
      <c r="C364" s="62">
        <v>0</v>
      </c>
      <c r="D364" s="60">
        <f t="shared" si="24"/>
        <v>0</v>
      </c>
      <c r="E364" s="60">
        <f t="shared" si="25"/>
        <v>0</v>
      </c>
      <c r="F364" s="60">
        <f t="shared" si="26"/>
        <v>0</v>
      </c>
    </row>
    <row r="365" spans="1:6" x14ac:dyDescent="0.45">
      <c r="A365" s="7" t="s">
        <v>14</v>
      </c>
      <c r="B365" s="60"/>
      <c r="C365" s="62">
        <v>0</v>
      </c>
      <c r="D365" s="60">
        <f t="shared" si="24"/>
        <v>0</v>
      </c>
      <c r="E365" s="60">
        <f t="shared" si="25"/>
        <v>0</v>
      </c>
      <c r="F365" s="60">
        <f t="shared" si="26"/>
        <v>0</v>
      </c>
    </row>
    <row r="366" spans="1:6" x14ac:dyDescent="0.45">
      <c r="A366" s="7" t="s">
        <v>16</v>
      </c>
      <c r="B366" s="60"/>
      <c r="C366" s="62">
        <v>0</v>
      </c>
      <c r="D366" s="60">
        <f t="shared" si="24"/>
        <v>0</v>
      </c>
      <c r="E366" s="60">
        <f t="shared" si="25"/>
        <v>0</v>
      </c>
      <c r="F366" s="60">
        <f t="shared" si="26"/>
        <v>0</v>
      </c>
    </row>
    <row r="367" spans="1:6" x14ac:dyDescent="0.45">
      <c r="A367" s="7" t="s">
        <v>17</v>
      </c>
      <c r="B367" s="60"/>
      <c r="C367" s="62">
        <v>0</v>
      </c>
      <c r="D367" s="60">
        <f t="shared" si="24"/>
        <v>0</v>
      </c>
      <c r="E367" s="60">
        <f t="shared" si="25"/>
        <v>0</v>
      </c>
      <c r="F367" s="60">
        <f t="shared" si="26"/>
        <v>0</v>
      </c>
    </row>
    <row r="368" spans="1:6" x14ac:dyDescent="0.45">
      <c r="A368" s="4" t="s">
        <v>19</v>
      </c>
      <c r="B368" s="58"/>
      <c r="C368" s="59">
        <f>SUM(C369:C371)</f>
        <v>140100</v>
      </c>
      <c r="D368" s="58">
        <f t="shared" si="24"/>
        <v>5837.5</v>
      </c>
      <c r="E368" s="58">
        <f t="shared" si="25"/>
        <v>13154.929577464789</v>
      </c>
      <c r="F368" s="58">
        <f t="shared" si="26"/>
        <v>548.12206572769958</v>
      </c>
    </row>
    <row r="369" spans="1:6" s="14" customFormat="1" x14ac:dyDescent="0.45">
      <c r="A369" s="5" t="s">
        <v>36</v>
      </c>
      <c r="B369" s="64"/>
      <c r="C369" s="61">
        <f>20200-4600</f>
        <v>15600</v>
      </c>
      <c r="D369" s="60">
        <f t="shared" si="24"/>
        <v>650</v>
      </c>
      <c r="E369" s="60">
        <f t="shared" si="25"/>
        <v>1464.7887323943662</v>
      </c>
      <c r="F369" s="60">
        <f t="shared" si="26"/>
        <v>61.032863849765256</v>
      </c>
    </row>
    <row r="370" spans="1:6" s="15" customFormat="1" x14ac:dyDescent="0.45">
      <c r="A370" s="8" t="s">
        <v>10</v>
      </c>
      <c r="B370" s="65"/>
      <c r="C370" s="61">
        <v>112500</v>
      </c>
      <c r="D370" s="60">
        <f t="shared" si="24"/>
        <v>4687.5</v>
      </c>
      <c r="E370" s="60">
        <f t="shared" si="25"/>
        <v>10563.380281690141</v>
      </c>
      <c r="F370" s="60">
        <f t="shared" si="26"/>
        <v>440.14084507042253</v>
      </c>
    </row>
    <row r="371" spans="1:6" s="17" customFormat="1" x14ac:dyDescent="0.45">
      <c r="A371" s="16" t="s">
        <v>11</v>
      </c>
      <c r="B371" s="66"/>
      <c r="C371" s="61">
        <f>SUM(C372:C377)</f>
        <v>12000</v>
      </c>
      <c r="D371" s="60">
        <f t="shared" si="24"/>
        <v>500</v>
      </c>
      <c r="E371" s="60">
        <f t="shared" si="25"/>
        <v>1126.7605633802816</v>
      </c>
      <c r="F371" s="60">
        <f t="shared" si="26"/>
        <v>46.948356807511736</v>
      </c>
    </row>
    <row r="372" spans="1:6" x14ac:dyDescent="0.45">
      <c r="A372" s="7" t="s">
        <v>12</v>
      </c>
      <c r="B372" s="60"/>
      <c r="C372" s="61">
        <v>0</v>
      </c>
      <c r="D372" s="60">
        <f t="shared" si="24"/>
        <v>0</v>
      </c>
      <c r="E372" s="60">
        <f t="shared" si="25"/>
        <v>0</v>
      </c>
      <c r="F372" s="60">
        <f t="shared" si="26"/>
        <v>0</v>
      </c>
    </row>
    <row r="373" spans="1:6" x14ac:dyDescent="0.45">
      <c r="A373" s="7" t="s">
        <v>13</v>
      </c>
      <c r="B373" s="60"/>
      <c r="C373" s="61">
        <v>0</v>
      </c>
      <c r="D373" s="60">
        <f t="shared" si="24"/>
        <v>0</v>
      </c>
      <c r="E373" s="60">
        <f t="shared" si="25"/>
        <v>0</v>
      </c>
      <c r="F373" s="60">
        <f t="shared" si="26"/>
        <v>0</v>
      </c>
    </row>
    <row r="374" spans="1:6" x14ac:dyDescent="0.45">
      <c r="A374" s="7" t="s">
        <v>37</v>
      </c>
      <c r="B374" s="60"/>
      <c r="C374" s="61">
        <v>9000</v>
      </c>
      <c r="D374" s="60">
        <f t="shared" si="24"/>
        <v>375</v>
      </c>
      <c r="E374" s="60">
        <f t="shared" si="25"/>
        <v>845.07042253521126</v>
      </c>
      <c r="F374" s="60">
        <f t="shared" si="26"/>
        <v>35.2112676056338</v>
      </c>
    </row>
    <row r="375" spans="1:6" x14ac:dyDescent="0.45">
      <c r="A375" s="7" t="s">
        <v>14</v>
      </c>
      <c r="B375" s="60"/>
      <c r="C375" s="61">
        <v>0</v>
      </c>
      <c r="D375" s="60">
        <f t="shared" si="24"/>
        <v>0</v>
      </c>
      <c r="E375" s="60">
        <f t="shared" si="25"/>
        <v>0</v>
      </c>
      <c r="F375" s="60">
        <f t="shared" si="26"/>
        <v>0</v>
      </c>
    </row>
    <row r="376" spans="1:6" x14ac:dyDescent="0.45">
      <c r="A376" s="7" t="s">
        <v>16</v>
      </c>
      <c r="B376" s="60"/>
      <c r="C376" s="62">
        <v>3000</v>
      </c>
      <c r="D376" s="60">
        <f t="shared" si="24"/>
        <v>125</v>
      </c>
      <c r="E376" s="60">
        <f t="shared" si="25"/>
        <v>281.6901408450704</v>
      </c>
      <c r="F376" s="60">
        <f t="shared" si="26"/>
        <v>11.737089201877934</v>
      </c>
    </row>
    <row r="377" spans="1:6" x14ac:dyDescent="0.45">
      <c r="A377" s="7" t="s">
        <v>17</v>
      </c>
      <c r="B377" s="60"/>
      <c r="C377" s="62">
        <v>0</v>
      </c>
      <c r="D377" s="60">
        <f t="shared" si="24"/>
        <v>0</v>
      </c>
      <c r="E377" s="60">
        <f t="shared" si="25"/>
        <v>0</v>
      </c>
      <c r="F377" s="60">
        <f t="shared" si="26"/>
        <v>0</v>
      </c>
    </row>
    <row r="378" spans="1:6" x14ac:dyDescent="0.45">
      <c r="A378" s="4" t="s">
        <v>43</v>
      </c>
      <c r="B378" s="67"/>
      <c r="C378" s="68">
        <f>C379+C381+C380</f>
        <v>4599.7535369999996</v>
      </c>
      <c r="D378" s="58">
        <f t="shared" si="24"/>
        <v>191.65639737499998</v>
      </c>
      <c r="E378" s="58">
        <f t="shared" si="25"/>
        <v>431.9017405633802</v>
      </c>
      <c r="F378" s="58">
        <f t="shared" si="26"/>
        <v>17.995905856807507</v>
      </c>
    </row>
    <row r="379" spans="1:6" x14ac:dyDescent="0.45">
      <c r="A379" s="5" t="s">
        <v>36</v>
      </c>
      <c r="B379" s="60"/>
      <c r="C379" s="62">
        <v>50</v>
      </c>
      <c r="D379" s="60">
        <f t="shared" si="24"/>
        <v>2.0833333333333335</v>
      </c>
      <c r="E379" s="60">
        <f t="shared" si="25"/>
        <v>4.694835680751174</v>
      </c>
      <c r="F379" s="60">
        <f t="shared" si="26"/>
        <v>0.19561815336463226</v>
      </c>
    </row>
    <row r="380" spans="1:6" x14ac:dyDescent="0.45">
      <c r="A380" s="51" t="s">
        <v>10</v>
      </c>
      <c r="B380" s="60"/>
      <c r="C380" s="62">
        <v>193.54838699999999</v>
      </c>
      <c r="D380" s="60">
        <f t="shared" si="24"/>
        <v>8.064516124999999</v>
      </c>
      <c r="E380" s="60">
        <f t="shared" si="25"/>
        <v>18.173557464788733</v>
      </c>
      <c r="F380" s="60">
        <f t="shared" si="26"/>
        <v>0.75723156103286382</v>
      </c>
    </row>
    <row r="381" spans="1:6" x14ac:dyDescent="0.45">
      <c r="A381" s="16" t="s">
        <v>11</v>
      </c>
      <c r="B381" s="60"/>
      <c r="C381" s="62">
        <f>SUM(C382:C386)</f>
        <v>4356.2051499999998</v>
      </c>
      <c r="D381" s="60">
        <f t="shared" si="24"/>
        <v>181.50854791666666</v>
      </c>
      <c r="E381" s="60">
        <f t="shared" si="25"/>
        <v>409.03334741784033</v>
      </c>
      <c r="F381" s="60">
        <f t="shared" si="26"/>
        <v>17.043056142410013</v>
      </c>
    </row>
    <row r="382" spans="1:6" x14ac:dyDescent="0.45">
      <c r="A382" s="7" t="s">
        <v>12</v>
      </c>
      <c r="B382" s="60"/>
      <c r="C382" s="62"/>
      <c r="D382" s="60">
        <f t="shared" si="24"/>
        <v>0</v>
      </c>
      <c r="E382" s="60">
        <f t="shared" si="25"/>
        <v>0</v>
      </c>
      <c r="F382" s="60">
        <f t="shared" si="26"/>
        <v>0</v>
      </c>
    </row>
    <row r="383" spans="1:6" x14ac:dyDescent="0.45">
      <c r="A383" s="7" t="s">
        <v>13</v>
      </c>
      <c r="B383" s="60"/>
      <c r="C383" s="62"/>
      <c r="D383" s="60">
        <f t="shared" si="24"/>
        <v>0</v>
      </c>
      <c r="E383" s="60">
        <f t="shared" si="25"/>
        <v>0</v>
      </c>
      <c r="F383" s="60">
        <f t="shared" si="26"/>
        <v>0</v>
      </c>
    </row>
    <row r="384" spans="1:6" x14ac:dyDescent="0.45">
      <c r="A384" s="7" t="s">
        <v>39</v>
      </c>
      <c r="B384" s="60"/>
      <c r="C384" s="62">
        <v>4356.2051499999998</v>
      </c>
      <c r="D384" s="60">
        <f t="shared" si="24"/>
        <v>181.50854791666666</v>
      </c>
      <c r="E384" s="60">
        <f t="shared" si="25"/>
        <v>409.03334741784033</v>
      </c>
      <c r="F384" s="60">
        <f t="shared" si="26"/>
        <v>17.043056142410013</v>
      </c>
    </row>
    <row r="385" spans="1:6" x14ac:dyDescent="0.45">
      <c r="A385" s="7" t="s">
        <v>16</v>
      </c>
      <c r="B385" s="60"/>
      <c r="C385" s="62"/>
      <c r="D385" s="60">
        <f t="shared" si="24"/>
        <v>0</v>
      </c>
      <c r="E385" s="60">
        <f t="shared" si="25"/>
        <v>0</v>
      </c>
      <c r="F385" s="60">
        <f t="shared" si="26"/>
        <v>0</v>
      </c>
    </row>
    <row r="386" spans="1:6" x14ac:dyDescent="0.45">
      <c r="A386" s="7" t="s">
        <v>17</v>
      </c>
      <c r="B386" s="60"/>
      <c r="C386" s="62"/>
      <c r="D386" s="60">
        <f t="shared" si="24"/>
        <v>0</v>
      </c>
      <c r="E386" s="60">
        <f t="shared" si="25"/>
        <v>0</v>
      </c>
      <c r="F386" s="60">
        <f t="shared" si="26"/>
        <v>0</v>
      </c>
    </row>
    <row r="387" spans="1:6" x14ac:dyDescent="0.45">
      <c r="A387" s="4" t="s">
        <v>44</v>
      </c>
      <c r="B387" s="67"/>
      <c r="C387" s="68">
        <f>C388+C389</f>
        <v>0</v>
      </c>
      <c r="D387" s="58">
        <f t="shared" si="24"/>
        <v>0</v>
      </c>
      <c r="E387" s="58">
        <f t="shared" si="25"/>
        <v>0</v>
      </c>
      <c r="F387" s="58">
        <f t="shared" si="26"/>
        <v>0</v>
      </c>
    </row>
    <row r="388" spans="1:6" x14ac:dyDescent="0.45">
      <c r="A388" s="5" t="s">
        <v>36</v>
      </c>
      <c r="B388" s="60"/>
      <c r="C388" s="62"/>
      <c r="D388" s="60">
        <f t="shared" si="24"/>
        <v>0</v>
      </c>
      <c r="E388" s="60">
        <f t="shared" si="25"/>
        <v>0</v>
      </c>
      <c r="F388" s="60">
        <f t="shared" si="26"/>
        <v>0</v>
      </c>
    </row>
    <row r="389" spans="1:6" x14ac:dyDescent="0.45">
      <c r="A389" s="16" t="s">
        <v>11</v>
      </c>
      <c r="B389" s="60"/>
      <c r="C389" s="62">
        <f>SUM(C390:C394)</f>
        <v>0</v>
      </c>
      <c r="D389" s="60">
        <f t="shared" si="24"/>
        <v>0</v>
      </c>
      <c r="E389" s="60">
        <f t="shared" si="25"/>
        <v>0</v>
      </c>
      <c r="F389" s="60">
        <f t="shared" si="26"/>
        <v>0</v>
      </c>
    </row>
    <row r="390" spans="1:6" x14ac:dyDescent="0.45">
      <c r="A390" s="7" t="s">
        <v>12</v>
      </c>
      <c r="B390" s="60"/>
      <c r="C390" s="62"/>
      <c r="D390" s="60">
        <f t="shared" si="24"/>
        <v>0</v>
      </c>
      <c r="E390" s="60">
        <f t="shared" si="25"/>
        <v>0</v>
      </c>
      <c r="F390" s="60">
        <f t="shared" si="26"/>
        <v>0</v>
      </c>
    </row>
    <row r="391" spans="1:6" x14ac:dyDescent="0.45">
      <c r="A391" s="7" t="s">
        <v>13</v>
      </c>
      <c r="B391" s="60"/>
      <c r="C391" s="62"/>
      <c r="D391" s="60">
        <f t="shared" si="24"/>
        <v>0</v>
      </c>
      <c r="E391" s="60">
        <f t="shared" si="25"/>
        <v>0</v>
      </c>
      <c r="F391" s="60">
        <f t="shared" si="26"/>
        <v>0</v>
      </c>
    </row>
    <row r="392" spans="1:6" x14ac:dyDescent="0.45">
      <c r="A392" s="7" t="s">
        <v>39</v>
      </c>
      <c r="B392" s="60"/>
      <c r="C392" s="62"/>
      <c r="D392" s="60">
        <f t="shared" si="24"/>
        <v>0</v>
      </c>
      <c r="E392" s="60">
        <f t="shared" si="25"/>
        <v>0</v>
      </c>
      <c r="F392" s="60">
        <f t="shared" si="26"/>
        <v>0</v>
      </c>
    </row>
    <row r="393" spans="1:6" x14ac:dyDescent="0.45">
      <c r="A393" s="7" t="s">
        <v>16</v>
      </c>
      <c r="B393" s="60"/>
      <c r="C393" s="62"/>
      <c r="D393" s="60">
        <f t="shared" si="24"/>
        <v>0</v>
      </c>
      <c r="E393" s="60">
        <f t="shared" si="25"/>
        <v>0</v>
      </c>
      <c r="F393" s="60">
        <f t="shared" si="26"/>
        <v>0</v>
      </c>
    </row>
    <row r="394" spans="1:6" x14ac:dyDescent="0.45">
      <c r="A394" s="7" t="s">
        <v>17</v>
      </c>
      <c r="B394" s="60"/>
      <c r="C394" s="62"/>
      <c r="D394" s="60">
        <f t="shared" si="24"/>
        <v>0</v>
      </c>
      <c r="E394" s="60">
        <f t="shared" si="25"/>
        <v>0</v>
      </c>
      <c r="F394" s="60">
        <f t="shared" si="26"/>
        <v>0</v>
      </c>
    </row>
    <row r="395" spans="1:6" x14ac:dyDescent="0.45">
      <c r="A395" s="2" t="s">
        <v>30</v>
      </c>
      <c r="B395" s="27"/>
      <c r="C395" s="29"/>
      <c r="D395" s="27"/>
      <c r="E395" s="27"/>
      <c r="F395" s="27"/>
    </row>
    <row r="396" spans="1:6" ht="38.4" x14ac:dyDescent="0.45">
      <c r="A396" s="13" t="s">
        <v>35</v>
      </c>
      <c r="B396" s="69"/>
      <c r="C396" s="70">
        <f>C397+C407+C417+C427+C436</f>
        <v>487184.68915500003</v>
      </c>
      <c r="D396" s="69">
        <f>C396/24</f>
        <v>20299.362048125</v>
      </c>
      <c r="E396" s="69">
        <f>C396/10.65</f>
        <v>45745.041235211269</v>
      </c>
      <c r="F396" s="69">
        <f>E396/24</f>
        <v>1906.0433848004695</v>
      </c>
    </row>
    <row r="397" spans="1:6" x14ac:dyDescent="0.45">
      <c r="A397" s="4" t="s">
        <v>6</v>
      </c>
      <c r="B397" s="58"/>
      <c r="C397" s="59">
        <f>SUM(C398:C400)</f>
        <v>344300</v>
      </c>
      <c r="D397" s="58">
        <f t="shared" ref="D397:D443" si="27">C397/24</f>
        <v>14345.833333333334</v>
      </c>
      <c r="E397" s="58">
        <f t="shared" ref="E397:E443" si="28">C397/10.65</f>
        <v>32328.638497652581</v>
      </c>
      <c r="F397" s="58">
        <f t="shared" ref="F397:F443" si="29">E397/24</f>
        <v>1347.0266040688575</v>
      </c>
    </row>
    <row r="398" spans="1:6" s="14" customFormat="1" x14ac:dyDescent="0.45">
      <c r="A398" s="5" t="s">
        <v>36</v>
      </c>
      <c r="B398" s="64"/>
      <c r="C398" s="61">
        <v>275000</v>
      </c>
      <c r="D398" s="60">
        <f t="shared" si="27"/>
        <v>11458.333333333334</v>
      </c>
      <c r="E398" s="60">
        <f t="shared" si="28"/>
        <v>25821.596244131455</v>
      </c>
      <c r="F398" s="60">
        <f t="shared" si="29"/>
        <v>1075.8998435054773</v>
      </c>
    </row>
    <row r="399" spans="1:6" s="15" customFormat="1" x14ac:dyDescent="0.45">
      <c r="A399" s="8" t="s">
        <v>10</v>
      </c>
      <c r="B399" s="65"/>
      <c r="C399" s="62">
        <v>300</v>
      </c>
      <c r="D399" s="60">
        <f t="shared" si="27"/>
        <v>12.5</v>
      </c>
      <c r="E399" s="60">
        <f t="shared" si="28"/>
        <v>28.16901408450704</v>
      </c>
      <c r="F399" s="60">
        <f t="shared" si="29"/>
        <v>1.1737089201877933</v>
      </c>
    </row>
    <row r="400" spans="1:6" s="17" customFormat="1" x14ac:dyDescent="0.45">
      <c r="A400" s="16" t="s">
        <v>11</v>
      </c>
      <c r="B400" s="66"/>
      <c r="C400" s="62">
        <f>SUM(C401:C406)</f>
        <v>69000</v>
      </c>
      <c r="D400" s="60">
        <f t="shared" si="27"/>
        <v>2875</v>
      </c>
      <c r="E400" s="60">
        <f t="shared" si="28"/>
        <v>6478.8732394366198</v>
      </c>
      <c r="F400" s="60">
        <f t="shared" si="29"/>
        <v>269.95305164319251</v>
      </c>
    </row>
    <row r="401" spans="1:6" x14ac:dyDescent="0.45">
      <c r="A401" s="7" t="s">
        <v>12</v>
      </c>
      <c r="B401" s="71">
        <v>78889</v>
      </c>
      <c r="C401" s="62">
        <v>69000</v>
      </c>
      <c r="D401" s="60">
        <f t="shared" si="27"/>
        <v>2875</v>
      </c>
      <c r="E401" s="60">
        <f t="shared" si="28"/>
        <v>6478.8732394366198</v>
      </c>
      <c r="F401" s="60">
        <f t="shared" si="29"/>
        <v>269.95305164319251</v>
      </c>
    </row>
    <row r="402" spans="1:6" x14ac:dyDescent="0.45">
      <c r="A402" s="7" t="s">
        <v>13</v>
      </c>
      <c r="B402" s="71">
        <v>44639</v>
      </c>
      <c r="C402" s="62">
        <v>0</v>
      </c>
      <c r="D402" s="60">
        <f t="shared" si="27"/>
        <v>0</v>
      </c>
      <c r="E402" s="60">
        <f t="shared" si="28"/>
        <v>0</v>
      </c>
      <c r="F402" s="60">
        <f t="shared" si="29"/>
        <v>0</v>
      </c>
    </row>
    <row r="403" spans="1:6" x14ac:dyDescent="0.45">
      <c r="A403" s="7" t="s">
        <v>37</v>
      </c>
      <c r="B403" s="71">
        <v>64836</v>
      </c>
      <c r="C403" s="62">
        <v>0</v>
      </c>
      <c r="D403" s="60">
        <f t="shared" si="27"/>
        <v>0</v>
      </c>
      <c r="E403" s="60">
        <f t="shared" si="28"/>
        <v>0</v>
      </c>
      <c r="F403" s="60">
        <f t="shared" si="29"/>
        <v>0</v>
      </c>
    </row>
    <row r="404" spans="1:6" x14ac:dyDescent="0.45">
      <c r="A404" s="7" t="s">
        <v>14</v>
      </c>
      <c r="B404" s="71">
        <v>0</v>
      </c>
      <c r="C404" s="62">
        <v>0</v>
      </c>
      <c r="D404" s="60">
        <f t="shared" si="27"/>
        <v>0</v>
      </c>
      <c r="E404" s="60">
        <f t="shared" si="28"/>
        <v>0</v>
      </c>
      <c r="F404" s="60">
        <f t="shared" si="29"/>
        <v>0</v>
      </c>
    </row>
    <row r="405" spans="1:6" x14ac:dyDescent="0.45">
      <c r="A405" s="7" t="s">
        <v>16</v>
      </c>
      <c r="B405" s="71">
        <v>122722</v>
      </c>
      <c r="C405" s="62">
        <v>0</v>
      </c>
      <c r="D405" s="60">
        <f t="shared" si="27"/>
        <v>0</v>
      </c>
      <c r="E405" s="60">
        <f t="shared" si="28"/>
        <v>0</v>
      </c>
      <c r="F405" s="60">
        <f t="shared" si="29"/>
        <v>0</v>
      </c>
    </row>
    <row r="406" spans="1:6" x14ac:dyDescent="0.45">
      <c r="A406" s="7" t="s">
        <v>17</v>
      </c>
      <c r="B406" s="71">
        <v>187857</v>
      </c>
      <c r="C406" s="62">
        <v>0</v>
      </c>
      <c r="D406" s="60">
        <f t="shared" si="27"/>
        <v>0</v>
      </c>
      <c r="E406" s="60">
        <f t="shared" si="28"/>
        <v>0</v>
      </c>
      <c r="F406" s="60">
        <f t="shared" si="29"/>
        <v>0</v>
      </c>
    </row>
    <row r="407" spans="1:6" x14ac:dyDescent="0.45">
      <c r="A407" s="4" t="s">
        <v>28</v>
      </c>
      <c r="B407" s="58"/>
      <c r="C407" s="59">
        <f>SUM(C408:C410)</f>
        <v>21800</v>
      </c>
      <c r="D407" s="58">
        <f t="shared" si="27"/>
        <v>908.33333333333337</v>
      </c>
      <c r="E407" s="58">
        <f t="shared" si="28"/>
        <v>2046.9483568075116</v>
      </c>
      <c r="F407" s="58">
        <f t="shared" si="29"/>
        <v>85.289514866979644</v>
      </c>
    </row>
    <row r="408" spans="1:6" s="14" customFormat="1" x14ac:dyDescent="0.45">
      <c r="A408" s="5" t="s">
        <v>36</v>
      </c>
      <c r="B408" s="64"/>
      <c r="C408" s="61">
        <v>5000</v>
      </c>
      <c r="D408" s="60">
        <f t="shared" si="27"/>
        <v>208.33333333333334</v>
      </c>
      <c r="E408" s="60">
        <f t="shared" si="28"/>
        <v>469.48356807511738</v>
      </c>
      <c r="F408" s="60">
        <f t="shared" si="29"/>
        <v>19.561815336463223</v>
      </c>
    </row>
    <row r="409" spans="1:6" s="15" customFormat="1" x14ac:dyDescent="0.45">
      <c r="A409" s="8" t="s">
        <v>10</v>
      </c>
      <c r="B409" s="65"/>
      <c r="C409" s="61">
        <v>7000</v>
      </c>
      <c r="D409" s="60">
        <f t="shared" si="27"/>
        <v>291.66666666666669</v>
      </c>
      <c r="E409" s="60">
        <f t="shared" si="28"/>
        <v>657.27699530516429</v>
      </c>
      <c r="F409" s="60">
        <f t="shared" si="29"/>
        <v>27.386541471048513</v>
      </c>
    </row>
    <row r="410" spans="1:6" s="17" customFormat="1" x14ac:dyDescent="0.45">
      <c r="A410" s="16" t="s">
        <v>11</v>
      </c>
      <c r="B410" s="66"/>
      <c r="C410" s="74">
        <f>SUM(C411:C416)</f>
        <v>9800</v>
      </c>
      <c r="D410" s="60">
        <f t="shared" si="27"/>
        <v>408.33333333333331</v>
      </c>
      <c r="E410" s="60">
        <f t="shared" si="28"/>
        <v>920.18779342722996</v>
      </c>
      <c r="F410" s="60">
        <f t="shared" si="29"/>
        <v>38.341158059467915</v>
      </c>
    </row>
    <row r="411" spans="1:6" x14ac:dyDescent="0.45">
      <c r="A411" s="7" t="s">
        <v>12</v>
      </c>
      <c r="B411" s="60"/>
      <c r="C411" s="45">
        <v>9800</v>
      </c>
      <c r="D411" s="60">
        <f t="shared" si="27"/>
        <v>408.33333333333331</v>
      </c>
      <c r="E411" s="60">
        <f t="shared" si="28"/>
        <v>920.18779342722996</v>
      </c>
      <c r="F411" s="60">
        <f t="shared" si="29"/>
        <v>38.341158059467915</v>
      </c>
    </row>
    <row r="412" spans="1:6" x14ac:dyDescent="0.45">
      <c r="A412" s="7" t="s">
        <v>13</v>
      </c>
      <c r="B412" s="60"/>
      <c r="C412" s="62">
        <v>0</v>
      </c>
      <c r="D412" s="60">
        <f t="shared" si="27"/>
        <v>0</v>
      </c>
      <c r="E412" s="60">
        <f t="shared" si="28"/>
        <v>0</v>
      </c>
      <c r="F412" s="60">
        <f t="shared" si="29"/>
        <v>0</v>
      </c>
    </row>
    <row r="413" spans="1:6" x14ac:dyDescent="0.45">
      <c r="A413" s="7" t="s">
        <v>37</v>
      </c>
      <c r="B413" s="60"/>
      <c r="C413" s="62">
        <v>0</v>
      </c>
      <c r="D413" s="60">
        <f t="shared" si="27"/>
        <v>0</v>
      </c>
      <c r="E413" s="60">
        <f t="shared" si="28"/>
        <v>0</v>
      </c>
      <c r="F413" s="60">
        <f t="shared" si="29"/>
        <v>0</v>
      </c>
    </row>
    <row r="414" spans="1:6" x14ac:dyDescent="0.45">
      <c r="A414" s="7" t="s">
        <v>14</v>
      </c>
      <c r="B414" s="60"/>
      <c r="C414" s="62">
        <v>0</v>
      </c>
      <c r="D414" s="60">
        <f t="shared" si="27"/>
        <v>0</v>
      </c>
      <c r="E414" s="60">
        <f t="shared" si="28"/>
        <v>0</v>
      </c>
      <c r="F414" s="60">
        <f t="shared" si="29"/>
        <v>0</v>
      </c>
    </row>
    <row r="415" spans="1:6" x14ac:dyDescent="0.45">
      <c r="A415" s="7" t="s">
        <v>16</v>
      </c>
      <c r="B415" s="60"/>
      <c r="C415" s="62">
        <v>0</v>
      </c>
      <c r="D415" s="60">
        <f t="shared" si="27"/>
        <v>0</v>
      </c>
      <c r="E415" s="60">
        <f t="shared" si="28"/>
        <v>0</v>
      </c>
      <c r="F415" s="60">
        <f t="shared" si="29"/>
        <v>0</v>
      </c>
    </row>
    <row r="416" spans="1:6" x14ac:dyDescent="0.45">
      <c r="A416" s="7" t="s">
        <v>17</v>
      </c>
      <c r="B416" s="60"/>
      <c r="C416" s="62">
        <v>0</v>
      </c>
      <c r="D416" s="60">
        <f t="shared" si="27"/>
        <v>0</v>
      </c>
      <c r="E416" s="60">
        <f t="shared" si="28"/>
        <v>0</v>
      </c>
      <c r="F416" s="60">
        <f t="shared" si="29"/>
        <v>0</v>
      </c>
    </row>
    <row r="417" spans="1:6" x14ac:dyDescent="0.45">
      <c r="A417" s="4" t="s">
        <v>19</v>
      </c>
      <c r="B417" s="58"/>
      <c r="C417" s="59">
        <f>SUM(C418:C420)</f>
        <v>118500</v>
      </c>
      <c r="D417" s="58">
        <f t="shared" si="27"/>
        <v>4937.5</v>
      </c>
      <c r="E417" s="58">
        <f t="shared" si="28"/>
        <v>11126.760563380281</v>
      </c>
      <c r="F417" s="58">
        <f t="shared" si="29"/>
        <v>463.61502347417837</v>
      </c>
    </row>
    <row r="418" spans="1:6" s="14" customFormat="1" x14ac:dyDescent="0.45">
      <c r="A418" s="5" t="s">
        <v>36</v>
      </c>
      <c r="B418" s="64"/>
      <c r="C418" s="61">
        <v>13500</v>
      </c>
      <c r="D418" s="60">
        <f t="shared" si="27"/>
        <v>562.5</v>
      </c>
      <c r="E418" s="60">
        <f t="shared" si="28"/>
        <v>1267.6056338028168</v>
      </c>
      <c r="F418" s="60">
        <f t="shared" si="29"/>
        <v>52.816901408450697</v>
      </c>
    </row>
    <row r="419" spans="1:6" s="15" customFormat="1" x14ac:dyDescent="0.45">
      <c r="A419" s="8" t="s">
        <v>10</v>
      </c>
      <c r="B419" s="65"/>
      <c r="C419" s="61">
        <v>93000</v>
      </c>
      <c r="D419" s="60">
        <f t="shared" si="27"/>
        <v>3875</v>
      </c>
      <c r="E419" s="60">
        <f t="shared" si="28"/>
        <v>8732.3943661971825</v>
      </c>
      <c r="F419" s="60">
        <f t="shared" si="29"/>
        <v>363.84976525821594</v>
      </c>
    </row>
    <row r="420" spans="1:6" s="17" customFormat="1" x14ac:dyDescent="0.45">
      <c r="A420" s="16" t="s">
        <v>11</v>
      </c>
      <c r="B420" s="66"/>
      <c r="C420" s="62">
        <f>SUM(C421:C426)</f>
        <v>12000</v>
      </c>
      <c r="D420" s="60">
        <f t="shared" si="27"/>
        <v>500</v>
      </c>
      <c r="E420" s="60">
        <f t="shared" si="28"/>
        <v>1126.7605633802816</v>
      </c>
      <c r="F420" s="60">
        <f t="shared" si="29"/>
        <v>46.948356807511736</v>
      </c>
    </row>
    <row r="421" spans="1:6" x14ac:dyDescent="0.45">
      <c r="A421" s="7" t="s">
        <v>12</v>
      </c>
      <c r="B421" s="60"/>
      <c r="C421" s="62">
        <v>0</v>
      </c>
      <c r="D421" s="60">
        <f t="shared" si="27"/>
        <v>0</v>
      </c>
      <c r="E421" s="60">
        <f t="shared" si="28"/>
        <v>0</v>
      </c>
      <c r="F421" s="60">
        <f t="shared" si="29"/>
        <v>0</v>
      </c>
    </row>
    <row r="422" spans="1:6" x14ac:dyDescent="0.45">
      <c r="A422" s="7" t="s">
        <v>13</v>
      </c>
      <c r="B422" s="60"/>
      <c r="C422" s="62">
        <v>0</v>
      </c>
      <c r="D422" s="60">
        <f t="shared" si="27"/>
        <v>0</v>
      </c>
      <c r="E422" s="60">
        <f t="shared" si="28"/>
        <v>0</v>
      </c>
      <c r="F422" s="60">
        <f t="shared" si="29"/>
        <v>0</v>
      </c>
    </row>
    <row r="423" spans="1:6" x14ac:dyDescent="0.45">
      <c r="A423" s="7" t="s">
        <v>37</v>
      </c>
      <c r="B423" s="60"/>
      <c r="C423" s="62">
        <v>9000</v>
      </c>
      <c r="D423" s="60">
        <f t="shared" si="27"/>
        <v>375</v>
      </c>
      <c r="E423" s="60">
        <f t="shared" si="28"/>
        <v>845.07042253521126</v>
      </c>
      <c r="F423" s="60">
        <f t="shared" si="29"/>
        <v>35.2112676056338</v>
      </c>
    </row>
    <row r="424" spans="1:6" x14ac:dyDescent="0.45">
      <c r="A424" s="7" t="s">
        <v>14</v>
      </c>
      <c r="B424" s="60"/>
      <c r="C424" s="62">
        <v>0</v>
      </c>
      <c r="D424" s="60">
        <f t="shared" si="27"/>
        <v>0</v>
      </c>
      <c r="E424" s="60">
        <f t="shared" si="28"/>
        <v>0</v>
      </c>
      <c r="F424" s="60">
        <f t="shared" si="29"/>
        <v>0</v>
      </c>
    </row>
    <row r="425" spans="1:6" x14ac:dyDescent="0.45">
      <c r="A425" s="7" t="s">
        <v>16</v>
      </c>
      <c r="B425" s="60"/>
      <c r="C425" s="62">
        <v>3000</v>
      </c>
      <c r="D425" s="60">
        <f t="shared" si="27"/>
        <v>125</v>
      </c>
      <c r="E425" s="60">
        <f t="shared" si="28"/>
        <v>281.6901408450704</v>
      </c>
      <c r="F425" s="60">
        <f t="shared" si="29"/>
        <v>11.737089201877934</v>
      </c>
    </row>
    <row r="426" spans="1:6" x14ac:dyDescent="0.45">
      <c r="A426" s="7" t="s">
        <v>17</v>
      </c>
      <c r="B426" s="60"/>
      <c r="C426" s="62">
        <v>0</v>
      </c>
      <c r="D426" s="60">
        <f t="shared" si="27"/>
        <v>0</v>
      </c>
      <c r="E426" s="60">
        <f t="shared" si="28"/>
        <v>0</v>
      </c>
      <c r="F426" s="60">
        <f t="shared" si="29"/>
        <v>0</v>
      </c>
    </row>
    <row r="427" spans="1:6" x14ac:dyDescent="0.45">
      <c r="A427" s="4" t="s">
        <v>43</v>
      </c>
      <c r="B427" s="67"/>
      <c r="C427" s="68">
        <f>C428+C430+C429</f>
        <v>2584.689155</v>
      </c>
      <c r="D427" s="58">
        <f t="shared" si="27"/>
        <v>107.69538145833333</v>
      </c>
      <c r="E427" s="58">
        <f t="shared" si="28"/>
        <v>242.69381737089202</v>
      </c>
      <c r="F427" s="58">
        <f t="shared" si="29"/>
        <v>10.112242390453835</v>
      </c>
    </row>
    <row r="428" spans="1:6" x14ac:dyDescent="0.45">
      <c r="A428" s="5" t="s">
        <v>36</v>
      </c>
      <c r="B428" s="60"/>
      <c r="C428" s="62">
        <v>1.035002</v>
      </c>
      <c r="D428" s="60">
        <f t="shared" si="27"/>
        <v>4.3125083333333335E-2</v>
      </c>
      <c r="E428" s="60">
        <f t="shared" si="28"/>
        <v>9.7183286384976517E-2</v>
      </c>
      <c r="F428" s="60">
        <f t="shared" si="29"/>
        <v>4.0493035993740215E-3</v>
      </c>
    </row>
    <row r="429" spans="1:6" x14ac:dyDescent="0.45">
      <c r="A429" s="51" t="s">
        <v>10</v>
      </c>
      <c r="B429" s="60"/>
      <c r="C429" s="62">
        <v>32.533332999999999</v>
      </c>
      <c r="D429" s="60">
        <f t="shared" si="27"/>
        <v>1.3555555416666667</v>
      </c>
      <c r="E429" s="60">
        <f t="shared" si="28"/>
        <v>3.0547730516431923</v>
      </c>
      <c r="F429" s="60">
        <f t="shared" si="29"/>
        <v>0.12728221048513302</v>
      </c>
    </row>
    <row r="430" spans="1:6" x14ac:dyDescent="0.45">
      <c r="A430" s="16" t="s">
        <v>11</v>
      </c>
      <c r="B430" s="60"/>
      <c r="C430" s="62">
        <f>SUM(C431:C435)</f>
        <v>2551.1208200000001</v>
      </c>
      <c r="D430" s="60">
        <f t="shared" si="27"/>
        <v>106.29670083333333</v>
      </c>
      <c r="E430" s="60">
        <f t="shared" si="28"/>
        <v>239.54186103286386</v>
      </c>
      <c r="F430" s="60">
        <f t="shared" si="29"/>
        <v>9.9809108763693271</v>
      </c>
    </row>
    <row r="431" spans="1:6" x14ac:dyDescent="0.45">
      <c r="A431" s="7" t="s">
        <v>12</v>
      </c>
      <c r="B431" s="60"/>
      <c r="C431" s="62"/>
      <c r="D431" s="60">
        <f t="shared" si="27"/>
        <v>0</v>
      </c>
      <c r="E431" s="60">
        <f t="shared" si="28"/>
        <v>0</v>
      </c>
      <c r="F431" s="60">
        <f t="shared" si="29"/>
        <v>0</v>
      </c>
    </row>
    <row r="432" spans="1:6" x14ac:dyDescent="0.45">
      <c r="A432" s="7" t="s">
        <v>13</v>
      </c>
      <c r="B432" s="60"/>
      <c r="C432" s="62"/>
      <c r="D432" s="60">
        <f t="shared" si="27"/>
        <v>0</v>
      </c>
      <c r="E432" s="60">
        <f t="shared" si="28"/>
        <v>0</v>
      </c>
      <c r="F432" s="60">
        <f t="shared" si="29"/>
        <v>0</v>
      </c>
    </row>
    <row r="433" spans="1:6" x14ac:dyDescent="0.45">
      <c r="A433" s="7" t="s">
        <v>39</v>
      </c>
      <c r="B433" s="60"/>
      <c r="C433" s="62">
        <v>2551.1208200000001</v>
      </c>
      <c r="D433" s="60">
        <f t="shared" si="27"/>
        <v>106.29670083333333</v>
      </c>
      <c r="E433" s="60">
        <f t="shared" si="28"/>
        <v>239.54186103286386</v>
      </c>
      <c r="F433" s="60">
        <f t="shared" si="29"/>
        <v>9.9809108763693271</v>
      </c>
    </row>
    <row r="434" spans="1:6" x14ac:dyDescent="0.45">
      <c r="A434" s="7" t="s">
        <v>16</v>
      </c>
      <c r="B434" s="60"/>
      <c r="C434" s="62"/>
      <c r="D434" s="60">
        <f t="shared" si="27"/>
        <v>0</v>
      </c>
      <c r="E434" s="60">
        <f t="shared" si="28"/>
        <v>0</v>
      </c>
      <c r="F434" s="60">
        <f t="shared" si="29"/>
        <v>0</v>
      </c>
    </row>
    <row r="435" spans="1:6" x14ac:dyDescent="0.45">
      <c r="A435" s="7" t="s">
        <v>17</v>
      </c>
      <c r="B435" s="60"/>
      <c r="C435" s="62"/>
      <c r="D435" s="60">
        <f t="shared" si="27"/>
        <v>0</v>
      </c>
      <c r="E435" s="60">
        <f t="shared" si="28"/>
        <v>0</v>
      </c>
      <c r="F435" s="60">
        <f t="shared" si="29"/>
        <v>0</v>
      </c>
    </row>
    <row r="436" spans="1:6" x14ac:dyDescent="0.45">
      <c r="A436" s="4" t="s">
        <v>44</v>
      </c>
      <c r="B436" s="67"/>
      <c r="C436" s="68">
        <f>C437+C438</f>
        <v>0</v>
      </c>
      <c r="D436" s="58">
        <f t="shared" si="27"/>
        <v>0</v>
      </c>
      <c r="E436" s="58">
        <f t="shared" si="28"/>
        <v>0</v>
      </c>
      <c r="F436" s="58">
        <f t="shared" si="29"/>
        <v>0</v>
      </c>
    </row>
    <row r="437" spans="1:6" x14ac:dyDescent="0.45">
      <c r="A437" s="5" t="s">
        <v>36</v>
      </c>
      <c r="B437" s="60"/>
      <c r="C437" s="62"/>
      <c r="D437" s="60">
        <f t="shared" si="27"/>
        <v>0</v>
      </c>
      <c r="E437" s="60">
        <f t="shared" si="28"/>
        <v>0</v>
      </c>
      <c r="F437" s="60">
        <f t="shared" si="29"/>
        <v>0</v>
      </c>
    </row>
    <row r="438" spans="1:6" x14ac:dyDescent="0.45">
      <c r="A438" s="16" t="s">
        <v>11</v>
      </c>
      <c r="B438" s="60"/>
      <c r="C438" s="62">
        <f>SUM(C439:C443)</f>
        <v>0</v>
      </c>
      <c r="D438" s="60">
        <f t="shared" si="27"/>
        <v>0</v>
      </c>
      <c r="E438" s="60">
        <f t="shared" si="28"/>
        <v>0</v>
      </c>
      <c r="F438" s="60">
        <f t="shared" si="29"/>
        <v>0</v>
      </c>
    </row>
    <row r="439" spans="1:6" x14ac:dyDescent="0.45">
      <c r="A439" s="7" t="s">
        <v>12</v>
      </c>
      <c r="B439" s="60"/>
      <c r="C439" s="62"/>
      <c r="D439" s="60">
        <f t="shared" si="27"/>
        <v>0</v>
      </c>
      <c r="E439" s="60">
        <f t="shared" si="28"/>
        <v>0</v>
      </c>
      <c r="F439" s="60">
        <f t="shared" si="29"/>
        <v>0</v>
      </c>
    </row>
    <row r="440" spans="1:6" x14ac:dyDescent="0.45">
      <c r="A440" s="7" t="s">
        <v>13</v>
      </c>
      <c r="B440" s="60"/>
      <c r="C440" s="62"/>
      <c r="D440" s="60">
        <f t="shared" si="27"/>
        <v>0</v>
      </c>
      <c r="E440" s="60">
        <f t="shared" si="28"/>
        <v>0</v>
      </c>
      <c r="F440" s="60">
        <f t="shared" si="29"/>
        <v>0</v>
      </c>
    </row>
    <row r="441" spans="1:6" x14ac:dyDescent="0.45">
      <c r="A441" s="7" t="s">
        <v>39</v>
      </c>
      <c r="B441" s="60"/>
      <c r="C441" s="62"/>
      <c r="D441" s="60">
        <f t="shared" si="27"/>
        <v>0</v>
      </c>
      <c r="E441" s="60">
        <f t="shared" si="28"/>
        <v>0</v>
      </c>
      <c r="F441" s="60">
        <f t="shared" si="29"/>
        <v>0</v>
      </c>
    </row>
    <row r="442" spans="1:6" x14ac:dyDescent="0.45">
      <c r="A442" s="7" t="s">
        <v>16</v>
      </c>
      <c r="B442" s="60"/>
      <c r="C442" s="62"/>
      <c r="D442" s="60">
        <f t="shared" si="27"/>
        <v>0</v>
      </c>
      <c r="E442" s="60">
        <f t="shared" si="28"/>
        <v>0</v>
      </c>
      <c r="F442" s="60">
        <f t="shared" si="29"/>
        <v>0</v>
      </c>
    </row>
    <row r="443" spans="1:6" x14ac:dyDescent="0.45">
      <c r="A443" s="7" t="s">
        <v>17</v>
      </c>
      <c r="B443" s="60"/>
      <c r="C443" s="62"/>
      <c r="D443" s="60">
        <f t="shared" si="27"/>
        <v>0</v>
      </c>
      <c r="E443" s="60">
        <f t="shared" si="28"/>
        <v>0</v>
      </c>
      <c r="F443" s="60">
        <f t="shared" si="29"/>
        <v>0</v>
      </c>
    </row>
    <row r="444" spans="1:6" x14ac:dyDescent="0.45">
      <c r="A444" s="2" t="s">
        <v>31</v>
      </c>
      <c r="B444" s="27"/>
      <c r="C444" s="28"/>
      <c r="D444" s="27"/>
      <c r="E444" s="27"/>
      <c r="F444" s="27"/>
    </row>
    <row r="445" spans="1:6" ht="38.4" x14ac:dyDescent="0.45">
      <c r="A445" s="13" t="s">
        <v>35</v>
      </c>
      <c r="B445" s="69"/>
      <c r="C445" s="70">
        <f>C446+C456+C466+C476+C485</f>
        <v>496973.46396199998</v>
      </c>
      <c r="D445" s="69">
        <f>C445/24</f>
        <v>20707.227665083334</v>
      </c>
      <c r="E445" s="69">
        <f>C445/10.65</f>
        <v>46664.175019906099</v>
      </c>
      <c r="F445" s="69">
        <f>E445/24</f>
        <v>1944.3406258294208</v>
      </c>
    </row>
    <row r="446" spans="1:6" x14ac:dyDescent="0.45">
      <c r="A446" s="4" t="s">
        <v>6</v>
      </c>
      <c r="B446" s="58"/>
      <c r="C446" s="59">
        <f>SUM(C447:C449)</f>
        <v>344300</v>
      </c>
      <c r="D446" s="58">
        <f t="shared" ref="D446:D492" si="30">C446/24</f>
        <v>14345.833333333334</v>
      </c>
      <c r="E446" s="58">
        <f t="shared" ref="E446:E492" si="31">C446/10.65</f>
        <v>32328.638497652581</v>
      </c>
      <c r="F446" s="58">
        <f t="shared" ref="F446:F492" si="32">E446/24</f>
        <v>1347.0266040688575</v>
      </c>
    </row>
    <row r="447" spans="1:6" s="14" customFormat="1" x14ac:dyDescent="0.45">
      <c r="A447" s="5" t="s">
        <v>36</v>
      </c>
      <c r="B447" s="64"/>
      <c r="C447" s="61">
        <v>275000</v>
      </c>
      <c r="D447" s="60">
        <f t="shared" si="30"/>
        <v>11458.333333333334</v>
      </c>
      <c r="E447" s="60">
        <f t="shared" si="31"/>
        <v>25821.596244131455</v>
      </c>
      <c r="F447" s="60">
        <f t="shared" si="32"/>
        <v>1075.8998435054773</v>
      </c>
    </row>
    <row r="448" spans="1:6" s="15" customFormat="1" x14ac:dyDescent="0.45">
      <c r="A448" s="8" t="s">
        <v>10</v>
      </c>
      <c r="B448" s="65"/>
      <c r="C448" s="62">
        <v>300</v>
      </c>
      <c r="D448" s="60">
        <f t="shared" si="30"/>
        <v>12.5</v>
      </c>
      <c r="E448" s="60">
        <f t="shared" si="31"/>
        <v>28.16901408450704</v>
      </c>
      <c r="F448" s="60">
        <f t="shared" si="32"/>
        <v>1.1737089201877933</v>
      </c>
    </row>
    <row r="449" spans="1:6" s="17" customFormat="1" x14ac:dyDescent="0.45">
      <c r="A449" s="16" t="s">
        <v>11</v>
      </c>
      <c r="B449" s="66"/>
      <c r="C449" s="62">
        <f>SUM(C450:C455)</f>
        <v>69000</v>
      </c>
      <c r="D449" s="60">
        <f t="shared" si="30"/>
        <v>2875</v>
      </c>
      <c r="E449" s="60">
        <f t="shared" si="31"/>
        <v>6478.8732394366198</v>
      </c>
      <c r="F449" s="60">
        <f t="shared" si="32"/>
        <v>269.95305164319251</v>
      </c>
    </row>
    <row r="450" spans="1:6" x14ac:dyDescent="0.45">
      <c r="A450" s="7" t="s">
        <v>12</v>
      </c>
      <c r="B450" s="71">
        <v>78889</v>
      </c>
      <c r="C450" s="62">
        <v>69000</v>
      </c>
      <c r="D450" s="60">
        <f t="shared" si="30"/>
        <v>2875</v>
      </c>
      <c r="E450" s="60">
        <f t="shared" si="31"/>
        <v>6478.8732394366198</v>
      </c>
      <c r="F450" s="60">
        <f t="shared" si="32"/>
        <v>269.95305164319251</v>
      </c>
    </row>
    <row r="451" spans="1:6" x14ac:dyDescent="0.45">
      <c r="A451" s="7" t="s">
        <v>13</v>
      </c>
      <c r="B451" s="71">
        <v>44639</v>
      </c>
      <c r="C451" s="62">
        <v>0</v>
      </c>
      <c r="D451" s="60">
        <f t="shared" si="30"/>
        <v>0</v>
      </c>
      <c r="E451" s="60">
        <f t="shared" si="31"/>
        <v>0</v>
      </c>
      <c r="F451" s="60">
        <f t="shared" si="32"/>
        <v>0</v>
      </c>
    </row>
    <row r="452" spans="1:6" x14ac:dyDescent="0.45">
      <c r="A452" s="7" t="s">
        <v>37</v>
      </c>
      <c r="B452" s="71">
        <v>64836</v>
      </c>
      <c r="C452" s="62">
        <v>0</v>
      </c>
      <c r="D452" s="60">
        <f t="shared" si="30"/>
        <v>0</v>
      </c>
      <c r="E452" s="60">
        <f t="shared" si="31"/>
        <v>0</v>
      </c>
      <c r="F452" s="60">
        <f t="shared" si="32"/>
        <v>0</v>
      </c>
    </row>
    <row r="453" spans="1:6" x14ac:dyDescent="0.45">
      <c r="A453" s="7" t="s">
        <v>14</v>
      </c>
      <c r="B453" s="71">
        <v>0</v>
      </c>
      <c r="C453" s="62">
        <v>0</v>
      </c>
      <c r="D453" s="60">
        <f t="shared" si="30"/>
        <v>0</v>
      </c>
      <c r="E453" s="60">
        <f t="shared" si="31"/>
        <v>0</v>
      </c>
      <c r="F453" s="60">
        <f t="shared" si="32"/>
        <v>0</v>
      </c>
    </row>
    <row r="454" spans="1:6" x14ac:dyDescent="0.45">
      <c r="A454" s="7" t="s">
        <v>16</v>
      </c>
      <c r="B454" s="71">
        <v>122722</v>
      </c>
      <c r="C454" s="62">
        <v>0</v>
      </c>
      <c r="D454" s="60">
        <f t="shared" si="30"/>
        <v>0</v>
      </c>
      <c r="E454" s="60">
        <f t="shared" si="31"/>
        <v>0</v>
      </c>
      <c r="F454" s="60">
        <f t="shared" si="32"/>
        <v>0</v>
      </c>
    </row>
    <row r="455" spans="1:6" x14ac:dyDescent="0.45">
      <c r="A455" s="7" t="s">
        <v>17</v>
      </c>
      <c r="B455" s="71">
        <v>187857</v>
      </c>
      <c r="C455" s="62">
        <v>0</v>
      </c>
      <c r="D455" s="60">
        <f t="shared" si="30"/>
        <v>0</v>
      </c>
      <c r="E455" s="60">
        <f t="shared" si="31"/>
        <v>0</v>
      </c>
      <c r="F455" s="60">
        <f t="shared" si="32"/>
        <v>0</v>
      </c>
    </row>
    <row r="456" spans="1:6" x14ac:dyDescent="0.45">
      <c r="A456" s="4" t="s">
        <v>32</v>
      </c>
      <c r="B456" s="58"/>
      <c r="C456" s="59">
        <f>SUM(C457:C459)</f>
        <v>97200</v>
      </c>
      <c r="D456" s="58">
        <f t="shared" si="30"/>
        <v>4050</v>
      </c>
      <c r="E456" s="58">
        <f t="shared" si="31"/>
        <v>9126.7605633802814</v>
      </c>
      <c r="F456" s="58">
        <f t="shared" si="32"/>
        <v>380.28169014084506</v>
      </c>
    </row>
    <row r="457" spans="1:6" s="14" customFormat="1" x14ac:dyDescent="0.45">
      <c r="A457" s="5" t="s">
        <v>36</v>
      </c>
      <c r="B457" s="64"/>
      <c r="C457" s="61">
        <v>8600</v>
      </c>
      <c r="D457" s="60">
        <f t="shared" si="30"/>
        <v>358.33333333333331</v>
      </c>
      <c r="E457" s="60">
        <f t="shared" si="31"/>
        <v>807.5117370892018</v>
      </c>
      <c r="F457" s="60">
        <f t="shared" si="32"/>
        <v>33.646322378716739</v>
      </c>
    </row>
    <row r="458" spans="1:6" s="15" customFormat="1" x14ac:dyDescent="0.45">
      <c r="A458" s="8" t="s">
        <v>10</v>
      </c>
      <c r="B458" s="65"/>
      <c r="C458" s="61">
        <v>78800</v>
      </c>
      <c r="D458" s="60">
        <f t="shared" si="30"/>
        <v>3283.3333333333335</v>
      </c>
      <c r="E458" s="60">
        <f t="shared" si="31"/>
        <v>7399.0610328638495</v>
      </c>
      <c r="F458" s="60">
        <f t="shared" si="32"/>
        <v>308.2942097026604</v>
      </c>
    </row>
    <row r="459" spans="1:6" s="17" customFormat="1" x14ac:dyDescent="0.45">
      <c r="A459" s="16" t="s">
        <v>11</v>
      </c>
      <c r="B459" s="66"/>
      <c r="C459" s="74">
        <f>SUM(C460:C465)</f>
        <v>9800</v>
      </c>
      <c r="D459" s="60">
        <f t="shared" si="30"/>
        <v>408.33333333333331</v>
      </c>
      <c r="E459" s="60">
        <f t="shared" si="31"/>
        <v>920.18779342722996</v>
      </c>
      <c r="F459" s="60">
        <f t="shared" si="32"/>
        <v>38.341158059467915</v>
      </c>
    </row>
    <row r="460" spans="1:6" x14ac:dyDescent="0.45">
      <c r="A460" s="7" t="s">
        <v>12</v>
      </c>
      <c r="B460" s="60"/>
      <c r="C460" s="45">
        <v>9800</v>
      </c>
      <c r="D460" s="60">
        <f t="shared" si="30"/>
        <v>408.33333333333331</v>
      </c>
      <c r="E460" s="60">
        <f t="shared" si="31"/>
        <v>920.18779342722996</v>
      </c>
      <c r="F460" s="60">
        <f t="shared" si="32"/>
        <v>38.341158059467915</v>
      </c>
    </row>
    <row r="461" spans="1:6" x14ac:dyDescent="0.45">
      <c r="A461" s="7" t="s">
        <v>13</v>
      </c>
      <c r="B461" s="60"/>
      <c r="C461" s="61">
        <v>0</v>
      </c>
      <c r="D461" s="60">
        <f t="shared" si="30"/>
        <v>0</v>
      </c>
      <c r="E461" s="60">
        <f t="shared" si="31"/>
        <v>0</v>
      </c>
      <c r="F461" s="60">
        <f t="shared" si="32"/>
        <v>0</v>
      </c>
    </row>
    <row r="462" spans="1:6" x14ac:dyDescent="0.45">
      <c r="A462" s="7" t="s">
        <v>37</v>
      </c>
      <c r="B462" s="60"/>
      <c r="C462" s="62">
        <v>0</v>
      </c>
      <c r="D462" s="60">
        <f t="shared" si="30"/>
        <v>0</v>
      </c>
      <c r="E462" s="60">
        <f t="shared" si="31"/>
        <v>0</v>
      </c>
      <c r="F462" s="60">
        <f t="shared" si="32"/>
        <v>0</v>
      </c>
    </row>
    <row r="463" spans="1:6" x14ac:dyDescent="0.45">
      <c r="A463" s="7" t="s">
        <v>14</v>
      </c>
      <c r="B463" s="60"/>
      <c r="C463" s="62">
        <v>0</v>
      </c>
      <c r="D463" s="60">
        <f t="shared" si="30"/>
        <v>0</v>
      </c>
      <c r="E463" s="60">
        <f t="shared" si="31"/>
        <v>0</v>
      </c>
      <c r="F463" s="60">
        <f t="shared" si="32"/>
        <v>0</v>
      </c>
    </row>
    <row r="464" spans="1:6" x14ac:dyDescent="0.45">
      <c r="A464" s="7" t="s">
        <v>16</v>
      </c>
      <c r="B464" s="60"/>
      <c r="C464" s="62">
        <v>0</v>
      </c>
      <c r="D464" s="60">
        <f t="shared" si="30"/>
        <v>0</v>
      </c>
      <c r="E464" s="60">
        <f t="shared" si="31"/>
        <v>0</v>
      </c>
      <c r="F464" s="60">
        <f t="shared" si="32"/>
        <v>0</v>
      </c>
    </row>
    <row r="465" spans="1:6" x14ac:dyDescent="0.45">
      <c r="A465" s="7" t="s">
        <v>17</v>
      </c>
      <c r="B465" s="60"/>
      <c r="C465" s="62">
        <v>0</v>
      </c>
      <c r="D465" s="60">
        <f t="shared" si="30"/>
        <v>0</v>
      </c>
      <c r="E465" s="60">
        <f t="shared" si="31"/>
        <v>0</v>
      </c>
      <c r="F465" s="60">
        <f t="shared" si="32"/>
        <v>0</v>
      </c>
    </row>
    <row r="466" spans="1:6" x14ac:dyDescent="0.45">
      <c r="A466" s="4" t="s">
        <v>19</v>
      </c>
      <c r="B466" s="58"/>
      <c r="C466" s="59">
        <f>SUM(C467:C469)</f>
        <v>52200</v>
      </c>
      <c r="D466" s="58">
        <f t="shared" si="30"/>
        <v>2175</v>
      </c>
      <c r="E466" s="58">
        <f t="shared" si="31"/>
        <v>4901.4084507042253</v>
      </c>
      <c r="F466" s="58">
        <f t="shared" si="32"/>
        <v>204.22535211267606</v>
      </c>
    </row>
    <row r="467" spans="1:6" s="14" customFormat="1" x14ac:dyDescent="0.45">
      <c r="A467" s="5" t="s">
        <v>36</v>
      </c>
      <c r="B467" s="64"/>
      <c r="C467" s="61">
        <v>10200</v>
      </c>
      <c r="D467" s="60">
        <f t="shared" si="30"/>
        <v>425</v>
      </c>
      <c r="E467" s="60">
        <f t="shared" si="31"/>
        <v>957.74647887323943</v>
      </c>
      <c r="F467" s="60">
        <f t="shared" si="32"/>
        <v>39.906103286384976</v>
      </c>
    </row>
    <row r="468" spans="1:6" s="15" customFormat="1" x14ac:dyDescent="0.45">
      <c r="A468" s="8" t="s">
        <v>10</v>
      </c>
      <c r="B468" s="65"/>
      <c r="C468" s="61">
        <v>22000</v>
      </c>
      <c r="D468" s="60">
        <f t="shared" si="30"/>
        <v>916.66666666666663</v>
      </c>
      <c r="E468" s="60">
        <f t="shared" si="31"/>
        <v>2065.7276995305165</v>
      </c>
      <c r="F468" s="60">
        <f t="shared" si="32"/>
        <v>86.071987480438182</v>
      </c>
    </row>
    <row r="469" spans="1:6" s="17" customFormat="1" x14ac:dyDescent="0.45">
      <c r="A469" s="16" t="s">
        <v>11</v>
      </c>
      <c r="B469" s="66"/>
      <c r="C469" s="62">
        <f>SUM(C470:C475)</f>
        <v>20000</v>
      </c>
      <c r="D469" s="60">
        <f t="shared" si="30"/>
        <v>833.33333333333337</v>
      </c>
      <c r="E469" s="60">
        <f t="shared" si="31"/>
        <v>1877.9342723004695</v>
      </c>
      <c r="F469" s="60">
        <f t="shared" si="32"/>
        <v>78.247261345852891</v>
      </c>
    </row>
    <row r="470" spans="1:6" x14ac:dyDescent="0.45">
      <c r="A470" s="7" t="s">
        <v>12</v>
      </c>
      <c r="B470" s="60"/>
      <c r="C470" s="62">
        <v>0</v>
      </c>
      <c r="D470" s="60">
        <f t="shared" si="30"/>
        <v>0</v>
      </c>
      <c r="E470" s="60">
        <f t="shared" si="31"/>
        <v>0</v>
      </c>
      <c r="F470" s="60">
        <f t="shared" si="32"/>
        <v>0</v>
      </c>
    </row>
    <row r="471" spans="1:6" x14ac:dyDescent="0.45">
      <c r="A471" s="7" t="s">
        <v>13</v>
      </c>
      <c r="B471" s="60"/>
      <c r="C471" s="62">
        <v>0</v>
      </c>
      <c r="D471" s="60">
        <f t="shared" si="30"/>
        <v>0</v>
      </c>
      <c r="E471" s="60">
        <f t="shared" si="31"/>
        <v>0</v>
      </c>
      <c r="F471" s="60">
        <f t="shared" si="32"/>
        <v>0</v>
      </c>
    </row>
    <row r="472" spans="1:6" x14ac:dyDescent="0.45">
      <c r="A472" s="7" t="s">
        <v>37</v>
      </c>
      <c r="B472" s="60"/>
      <c r="C472" s="62">
        <v>10000</v>
      </c>
      <c r="D472" s="60">
        <f t="shared" si="30"/>
        <v>416.66666666666669</v>
      </c>
      <c r="E472" s="60">
        <f t="shared" si="31"/>
        <v>938.96713615023475</v>
      </c>
      <c r="F472" s="60">
        <f t="shared" si="32"/>
        <v>39.123630672926446</v>
      </c>
    </row>
    <row r="473" spans="1:6" x14ac:dyDescent="0.45">
      <c r="A473" s="7" t="s">
        <v>14</v>
      </c>
      <c r="B473" s="60"/>
      <c r="C473" s="62">
        <v>0</v>
      </c>
      <c r="D473" s="60">
        <f t="shared" si="30"/>
        <v>0</v>
      </c>
      <c r="E473" s="60">
        <f t="shared" si="31"/>
        <v>0</v>
      </c>
      <c r="F473" s="60">
        <f t="shared" si="32"/>
        <v>0</v>
      </c>
    </row>
    <row r="474" spans="1:6" x14ac:dyDescent="0.45">
      <c r="A474" s="7" t="s">
        <v>16</v>
      </c>
      <c r="B474" s="60"/>
      <c r="C474" s="62">
        <v>10000</v>
      </c>
      <c r="D474" s="60">
        <f t="shared" si="30"/>
        <v>416.66666666666669</v>
      </c>
      <c r="E474" s="60">
        <f t="shared" si="31"/>
        <v>938.96713615023475</v>
      </c>
      <c r="F474" s="60">
        <f t="shared" si="32"/>
        <v>39.123630672926446</v>
      </c>
    </row>
    <row r="475" spans="1:6" x14ac:dyDescent="0.45">
      <c r="A475" s="7" t="s">
        <v>17</v>
      </c>
      <c r="B475" s="60"/>
      <c r="C475" s="62">
        <v>0</v>
      </c>
      <c r="D475" s="60">
        <f t="shared" si="30"/>
        <v>0</v>
      </c>
      <c r="E475" s="60">
        <f t="shared" si="31"/>
        <v>0</v>
      </c>
      <c r="F475" s="60">
        <f t="shared" si="32"/>
        <v>0</v>
      </c>
    </row>
    <row r="476" spans="1:6" x14ac:dyDescent="0.45">
      <c r="A476" s="4" t="s">
        <v>43</v>
      </c>
      <c r="B476" s="67"/>
      <c r="C476" s="68">
        <f>C477+C479+C478</f>
        <v>3273.4639619999998</v>
      </c>
      <c r="D476" s="58">
        <f t="shared" si="30"/>
        <v>136.39433174999999</v>
      </c>
      <c r="E476" s="58">
        <f t="shared" si="31"/>
        <v>307.36750816901406</v>
      </c>
      <c r="F476" s="58">
        <f t="shared" si="32"/>
        <v>12.806979507042252</v>
      </c>
    </row>
    <row r="477" spans="1:6" x14ac:dyDescent="0.45">
      <c r="A477" s="5" t="s">
        <v>36</v>
      </c>
      <c r="B477" s="60"/>
      <c r="C477" s="62">
        <v>0.94302600000000003</v>
      </c>
      <c r="D477" s="60">
        <f t="shared" si="30"/>
        <v>3.9292750000000001E-2</v>
      </c>
      <c r="E477" s="60">
        <f t="shared" si="31"/>
        <v>8.8547042253521127E-2</v>
      </c>
      <c r="F477" s="60">
        <f t="shared" si="32"/>
        <v>3.6894600938967136E-3</v>
      </c>
    </row>
    <row r="478" spans="1:6" x14ac:dyDescent="0.45">
      <c r="A478" s="51" t="s">
        <v>10</v>
      </c>
      <c r="B478" s="60"/>
      <c r="C478" s="62">
        <v>269.16129000000001</v>
      </c>
      <c r="D478" s="60">
        <f t="shared" si="30"/>
        <v>11.215053750000001</v>
      </c>
      <c r="E478" s="60">
        <f t="shared" si="31"/>
        <v>25.273360563380283</v>
      </c>
      <c r="F478" s="60">
        <f t="shared" si="32"/>
        <v>1.0530566901408451</v>
      </c>
    </row>
    <row r="479" spans="1:6" x14ac:dyDescent="0.45">
      <c r="A479" s="16" t="s">
        <v>11</v>
      </c>
      <c r="B479" s="60"/>
      <c r="C479" s="62">
        <f>SUM(C480:C484)</f>
        <v>3003.3596459999999</v>
      </c>
      <c r="D479" s="60">
        <f t="shared" si="30"/>
        <v>125.13998525</v>
      </c>
      <c r="E479" s="60">
        <f t="shared" si="31"/>
        <v>282.00560056338026</v>
      </c>
      <c r="F479" s="60">
        <f t="shared" si="32"/>
        <v>11.750233356807511</v>
      </c>
    </row>
    <row r="480" spans="1:6" x14ac:dyDescent="0.45">
      <c r="A480" s="7" t="s">
        <v>12</v>
      </c>
      <c r="B480" s="60"/>
      <c r="C480" s="62"/>
      <c r="D480" s="60">
        <f t="shared" si="30"/>
        <v>0</v>
      </c>
      <c r="E480" s="60">
        <f t="shared" si="31"/>
        <v>0</v>
      </c>
      <c r="F480" s="60">
        <f t="shared" si="32"/>
        <v>0</v>
      </c>
    </row>
    <row r="481" spans="1:6" x14ac:dyDescent="0.45">
      <c r="A481" s="7" t="s">
        <v>13</v>
      </c>
      <c r="B481" s="60"/>
      <c r="C481" s="62"/>
      <c r="D481" s="60">
        <f t="shared" si="30"/>
        <v>0</v>
      </c>
      <c r="E481" s="60">
        <f t="shared" si="31"/>
        <v>0</v>
      </c>
      <c r="F481" s="60">
        <f t="shared" si="32"/>
        <v>0</v>
      </c>
    </row>
    <row r="482" spans="1:6" x14ac:dyDescent="0.45">
      <c r="A482" s="7" t="s">
        <v>39</v>
      </c>
      <c r="B482" s="60"/>
      <c r="C482" s="62">
        <v>3003.3596459999999</v>
      </c>
      <c r="D482" s="60">
        <f t="shared" si="30"/>
        <v>125.13998525</v>
      </c>
      <c r="E482" s="60">
        <f t="shared" si="31"/>
        <v>282.00560056338026</v>
      </c>
      <c r="F482" s="60">
        <f t="shared" si="32"/>
        <v>11.750233356807511</v>
      </c>
    </row>
    <row r="483" spans="1:6" x14ac:dyDescent="0.45">
      <c r="A483" s="7" t="s">
        <v>16</v>
      </c>
      <c r="B483" s="60"/>
      <c r="C483" s="62"/>
      <c r="D483" s="60">
        <f t="shared" si="30"/>
        <v>0</v>
      </c>
      <c r="E483" s="60">
        <f t="shared" si="31"/>
        <v>0</v>
      </c>
      <c r="F483" s="60">
        <f t="shared" si="32"/>
        <v>0</v>
      </c>
    </row>
    <row r="484" spans="1:6" x14ac:dyDescent="0.45">
      <c r="A484" s="7" t="s">
        <v>17</v>
      </c>
      <c r="B484" s="60"/>
      <c r="C484" s="62"/>
      <c r="D484" s="60">
        <f t="shared" si="30"/>
        <v>0</v>
      </c>
      <c r="E484" s="60">
        <f t="shared" si="31"/>
        <v>0</v>
      </c>
      <c r="F484" s="60">
        <f t="shared" si="32"/>
        <v>0</v>
      </c>
    </row>
    <row r="485" spans="1:6" x14ac:dyDescent="0.45">
      <c r="A485" s="4" t="s">
        <v>44</v>
      </c>
      <c r="B485" s="67"/>
      <c r="C485" s="68">
        <f>C486+C487</f>
        <v>0</v>
      </c>
      <c r="D485" s="58">
        <f t="shared" si="30"/>
        <v>0</v>
      </c>
      <c r="E485" s="58">
        <f t="shared" si="31"/>
        <v>0</v>
      </c>
      <c r="F485" s="58">
        <f t="shared" si="32"/>
        <v>0</v>
      </c>
    </row>
    <row r="486" spans="1:6" x14ac:dyDescent="0.45">
      <c r="A486" s="5" t="s">
        <v>36</v>
      </c>
      <c r="B486" s="60"/>
      <c r="C486" s="62"/>
      <c r="D486" s="60">
        <f t="shared" si="30"/>
        <v>0</v>
      </c>
      <c r="E486" s="60">
        <f t="shared" si="31"/>
        <v>0</v>
      </c>
      <c r="F486" s="60">
        <f t="shared" si="32"/>
        <v>0</v>
      </c>
    </row>
    <row r="487" spans="1:6" x14ac:dyDescent="0.45">
      <c r="A487" s="16" t="s">
        <v>11</v>
      </c>
      <c r="B487" s="60"/>
      <c r="C487" s="62">
        <f>SUM(C488:C492)</f>
        <v>0</v>
      </c>
      <c r="D487" s="60">
        <f t="shared" si="30"/>
        <v>0</v>
      </c>
      <c r="E487" s="60">
        <f t="shared" si="31"/>
        <v>0</v>
      </c>
      <c r="F487" s="60">
        <f t="shared" si="32"/>
        <v>0</v>
      </c>
    </row>
    <row r="488" spans="1:6" x14ac:dyDescent="0.45">
      <c r="A488" s="7" t="s">
        <v>12</v>
      </c>
      <c r="B488" s="60"/>
      <c r="C488" s="62"/>
      <c r="D488" s="60">
        <f t="shared" si="30"/>
        <v>0</v>
      </c>
      <c r="E488" s="60">
        <f t="shared" si="31"/>
        <v>0</v>
      </c>
      <c r="F488" s="60">
        <f t="shared" si="32"/>
        <v>0</v>
      </c>
    </row>
    <row r="489" spans="1:6" x14ac:dyDescent="0.45">
      <c r="A489" s="7" t="s">
        <v>13</v>
      </c>
      <c r="B489" s="60"/>
      <c r="C489" s="62"/>
      <c r="D489" s="60">
        <f t="shared" si="30"/>
        <v>0</v>
      </c>
      <c r="E489" s="60">
        <f t="shared" si="31"/>
        <v>0</v>
      </c>
      <c r="F489" s="60">
        <f t="shared" si="32"/>
        <v>0</v>
      </c>
    </row>
    <row r="490" spans="1:6" x14ac:dyDescent="0.45">
      <c r="A490" s="7" t="s">
        <v>39</v>
      </c>
      <c r="B490" s="60"/>
      <c r="C490" s="62"/>
      <c r="D490" s="60">
        <f t="shared" si="30"/>
        <v>0</v>
      </c>
      <c r="E490" s="60">
        <f t="shared" si="31"/>
        <v>0</v>
      </c>
      <c r="F490" s="60">
        <f t="shared" si="32"/>
        <v>0</v>
      </c>
    </row>
    <row r="491" spans="1:6" x14ac:dyDescent="0.45">
      <c r="A491" s="7" t="s">
        <v>16</v>
      </c>
      <c r="B491" s="60"/>
      <c r="C491" s="62"/>
      <c r="D491" s="60">
        <f t="shared" si="30"/>
        <v>0</v>
      </c>
      <c r="E491" s="60">
        <f t="shared" si="31"/>
        <v>0</v>
      </c>
      <c r="F491" s="60">
        <f t="shared" si="32"/>
        <v>0</v>
      </c>
    </row>
    <row r="492" spans="1:6" x14ac:dyDescent="0.45">
      <c r="A492" s="7" t="s">
        <v>17</v>
      </c>
      <c r="B492" s="60"/>
      <c r="C492" s="62"/>
      <c r="D492" s="60">
        <f t="shared" si="30"/>
        <v>0</v>
      </c>
      <c r="E492" s="60">
        <f t="shared" si="31"/>
        <v>0</v>
      </c>
      <c r="F492" s="60">
        <f t="shared" si="32"/>
        <v>0</v>
      </c>
    </row>
    <row r="493" spans="1:6" x14ac:dyDescent="0.45">
      <c r="A493" s="2" t="s">
        <v>33</v>
      </c>
      <c r="B493" s="27"/>
      <c r="C493" s="28"/>
      <c r="D493" s="27"/>
      <c r="E493" s="27"/>
      <c r="F493" s="27"/>
    </row>
    <row r="494" spans="1:6" ht="38.4" x14ac:dyDescent="0.45">
      <c r="A494" s="13" t="s">
        <v>35</v>
      </c>
      <c r="B494" s="69"/>
      <c r="C494" s="70">
        <f>C495+C505+C515+C525+C534</f>
        <v>501399.92168700002</v>
      </c>
      <c r="D494" s="69">
        <f>C494/24</f>
        <v>20891.663403625</v>
      </c>
      <c r="E494" s="69">
        <f>C494/10.65</f>
        <v>47079.804853239439</v>
      </c>
      <c r="F494" s="69">
        <f>E494/24</f>
        <v>1961.6585355516434</v>
      </c>
    </row>
    <row r="495" spans="1:6" x14ac:dyDescent="0.45">
      <c r="A495" s="4" t="s">
        <v>6</v>
      </c>
      <c r="B495" s="58"/>
      <c r="C495" s="59">
        <f>SUM(C496:C498)</f>
        <v>344300</v>
      </c>
      <c r="D495" s="58">
        <f t="shared" ref="D495:D541" si="33">C495/24</f>
        <v>14345.833333333334</v>
      </c>
      <c r="E495" s="58">
        <f t="shared" ref="E495:E541" si="34">C495/10.65</f>
        <v>32328.638497652581</v>
      </c>
      <c r="F495" s="58">
        <f t="shared" ref="F495:F541" si="35">E495/24</f>
        <v>1347.0266040688575</v>
      </c>
    </row>
    <row r="496" spans="1:6" s="14" customFormat="1" x14ac:dyDescent="0.45">
      <c r="A496" s="5" t="s">
        <v>36</v>
      </c>
      <c r="B496" s="64"/>
      <c r="C496" s="61">
        <v>275000</v>
      </c>
      <c r="D496" s="60">
        <f t="shared" si="33"/>
        <v>11458.333333333334</v>
      </c>
      <c r="E496" s="60">
        <f t="shared" si="34"/>
        <v>25821.596244131455</v>
      </c>
      <c r="F496" s="60">
        <f t="shared" si="35"/>
        <v>1075.8998435054773</v>
      </c>
    </row>
    <row r="497" spans="1:6" s="15" customFormat="1" x14ac:dyDescent="0.45">
      <c r="A497" s="8" t="s">
        <v>10</v>
      </c>
      <c r="B497" s="65"/>
      <c r="C497" s="62">
        <v>300</v>
      </c>
      <c r="D497" s="60">
        <f t="shared" si="33"/>
        <v>12.5</v>
      </c>
      <c r="E497" s="60">
        <f t="shared" si="34"/>
        <v>28.16901408450704</v>
      </c>
      <c r="F497" s="60">
        <f t="shared" si="35"/>
        <v>1.1737089201877933</v>
      </c>
    </row>
    <row r="498" spans="1:6" s="17" customFormat="1" x14ac:dyDescent="0.45">
      <c r="A498" s="16" t="s">
        <v>11</v>
      </c>
      <c r="B498" s="66"/>
      <c r="C498" s="62">
        <f>SUM(C499:C504)</f>
        <v>69000</v>
      </c>
      <c r="D498" s="60">
        <f t="shared" si="33"/>
        <v>2875</v>
      </c>
      <c r="E498" s="60">
        <f t="shared" si="34"/>
        <v>6478.8732394366198</v>
      </c>
      <c r="F498" s="60">
        <f t="shared" si="35"/>
        <v>269.95305164319251</v>
      </c>
    </row>
    <row r="499" spans="1:6" x14ac:dyDescent="0.45">
      <c r="A499" s="7" t="s">
        <v>12</v>
      </c>
      <c r="B499" s="71">
        <v>78889</v>
      </c>
      <c r="C499" s="62">
        <v>69000</v>
      </c>
      <c r="D499" s="60">
        <f t="shared" si="33"/>
        <v>2875</v>
      </c>
      <c r="E499" s="60">
        <f t="shared" si="34"/>
        <v>6478.8732394366198</v>
      </c>
      <c r="F499" s="60">
        <f t="shared" si="35"/>
        <v>269.95305164319251</v>
      </c>
    </row>
    <row r="500" spans="1:6" x14ac:dyDescent="0.45">
      <c r="A500" s="7" t="s">
        <v>13</v>
      </c>
      <c r="B500" s="71">
        <v>44639</v>
      </c>
      <c r="C500" s="62">
        <v>0</v>
      </c>
      <c r="D500" s="60">
        <f t="shared" si="33"/>
        <v>0</v>
      </c>
      <c r="E500" s="60">
        <f t="shared" si="34"/>
        <v>0</v>
      </c>
      <c r="F500" s="60">
        <f t="shared" si="35"/>
        <v>0</v>
      </c>
    </row>
    <row r="501" spans="1:6" x14ac:dyDescent="0.45">
      <c r="A501" s="7" t="s">
        <v>37</v>
      </c>
      <c r="B501" s="71">
        <v>64836</v>
      </c>
      <c r="C501" s="62">
        <v>0</v>
      </c>
      <c r="D501" s="60">
        <f t="shared" si="33"/>
        <v>0</v>
      </c>
      <c r="E501" s="60">
        <f t="shared" si="34"/>
        <v>0</v>
      </c>
      <c r="F501" s="60">
        <f t="shared" si="35"/>
        <v>0</v>
      </c>
    </row>
    <row r="502" spans="1:6" x14ac:dyDescent="0.45">
      <c r="A502" s="7" t="s">
        <v>14</v>
      </c>
      <c r="B502" s="71">
        <v>0</v>
      </c>
      <c r="C502" s="62">
        <v>0</v>
      </c>
      <c r="D502" s="60">
        <f t="shared" si="33"/>
        <v>0</v>
      </c>
      <c r="E502" s="60">
        <f t="shared" si="34"/>
        <v>0</v>
      </c>
      <c r="F502" s="60">
        <f t="shared" si="35"/>
        <v>0</v>
      </c>
    </row>
    <row r="503" spans="1:6" x14ac:dyDescent="0.45">
      <c r="A503" s="7" t="s">
        <v>16</v>
      </c>
      <c r="B503" s="71">
        <v>122722</v>
      </c>
      <c r="C503" s="62">
        <v>0</v>
      </c>
      <c r="D503" s="60">
        <f t="shared" si="33"/>
        <v>0</v>
      </c>
      <c r="E503" s="60">
        <f t="shared" si="34"/>
        <v>0</v>
      </c>
      <c r="F503" s="60">
        <f t="shared" si="35"/>
        <v>0</v>
      </c>
    </row>
    <row r="504" spans="1:6" x14ac:dyDescent="0.45">
      <c r="A504" s="7" t="s">
        <v>17</v>
      </c>
      <c r="B504" s="71">
        <v>187857</v>
      </c>
      <c r="C504" s="62">
        <v>0</v>
      </c>
      <c r="D504" s="60">
        <f t="shared" si="33"/>
        <v>0</v>
      </c>
      <c r="E504" s="60">
        <f t="shared" si="34"/>
        <v>0</v>
      </c>
      <c r="F504" s="60">
        <f t="shared" si="35"/>
        <v>0</v>
      </c>
    </row>
    <row r="505" spans="1:6" x14ac:dyDescent="0.45">
      <c r="A505" s="4" t="s">
        <v>32</v>
      </c>
      <c r="B505" s="58"/>
      <c r="C505" s="59">
        <f>SUM(C506:C508)</f>
        <v>97200</v>
      </c>
      <c r="D505" s="58">
        <f t="shared" si="33"/>
        <v>4050</v>
      </c>
      <c r="E505" s="58">
        <f t="shared" si="34"/>
        <v>9126.7605633802814</v>
      </c>
      <c r="F505" s="58">
        <f t="shared" si="35"/>
        <v>380.28169014084506</v>
      </c>
    </row>
    <row r="506" spans="1:6" s="14" customFormat="1" x14ac:dyDescent="0.45">
      <c r="A506" s="5" t="s">
        <v>36</v>
      </c>
      <c r="B506" s="64"/>
      <c r="C506" s="61">
        <v>8600</v>
      </c>
      <c r="D506" s="60">
        <f t="shared" si="33"/>
        <v>358.33333333333331</v>
      </c>
      <c r="E506" s="60">
        <f t="shared" si="34"/>
        <v>807.5117370892018</v>
      </c>
      <c r="F506" s="60">
        <f t="shared" si="35"/>
        <v>33.646322378716739</v>
      </c>
    </row>
    <row r="507" spans="1:6" s="15" customFormat="1" x14ac:dyDescent="0.45">
      <c r="A507" s="8" t="s">
        <v>10</v>
      </c>
      <c r="B507" s="65"/>
      <c r="C507" s="61">
        <v>78800</v>
      </c>
      <c r="D507" s="60">
        <f t="shared" si="33"/>
        <v>3283.3333333333335</v>
      </c>
      <c r="E507" s="60">
        <f t="shared" si="34"/>
        <v>7399.0610328638495</v>
      </c>
      <c r="F507" s="60">
        <f t="shared" si="35"/>
        <v>308.2942097026604</v>
      </c>
    </row>
    <row r="508" spans="1:6" s="17" customFormat="1" x14ac:dyDescent="0.45">
      <c r="A508" s="16" t="s">
        <v>11</v>
      </c>
      <c r="B508" s="66"/>
      <c r="C508" s="74">
        <f>SUM(C509:C514)</f>
        <v>9800</v>
      </c>
      <c r="D508" s="60">
        <f t="shared" si="33"/>
        <v>408.33333333333331</v>
      </c>
      <c r="E508" s="60">
        <f t="shared" si="34"/>
        <v>920.18779342722996</v>
      </c>
      <c r="F508" s="60">
        <f t="shared" si="35"/>
        <v>38.341158059467915</v>
      </c>
    </row>
    <row r="509" spans="1:6" x14ac:dyDescent="0.45">
      <c r="A509" s="7" t="s">
        <v>12</v>
      </c>
      <c r="B509" s="60"/>
      <c r="C509" s="45">
        <v>9800</v>
      </c>
      <c r="D509" s="60">
        <f t="shared" si="33"/>
        <v>408.33333333333331</v>
      </c>
      <c r="E509" s="60">
        <f t="shared" si="34"/>
        <v>920.18779342722996</v>
      </c>
      <c r="F509" s="60">
        <f t="shared" si="35"/>
        <v>38.341158059467915</v>
      </c>
    </row>
    <row r="510" spans="1:6" x14ac:dyDescent="0.45">
      <c r="A510" s="7" t="s">
        <v>13</v>
      </c>
      <c r="B510" s="60"/>
      <c r="C510" s="61">
        <v>0</v>
      </c>
      <c r="D510" s="60">
        <f t="shared" si="33"/>
        <v>0</v>
      </c>
      <c r="E510" s="60">
        <f t="shared" si="34"/>
        <v>0</v>
      </c>
      <c r="F510" s="60">
        <f t="shared" si="35"/>
        <v>0</v>
      </c>
    </row>
    <row r="511" spans="1:6" x14ac:dyDescent="0.45">
      <c r="A511" s="7" t="s">
        <v>37</v>
      </c>
      <c r="B511" s="60"/>
      <c r="C511" s="62">
        <v>0</v>
      </c>
      <c r="D511" s="60">
        <f t="shared" si="33"/>
        <v>0</v>
      </c>
      <c r="E511" s="60">
        <f t="shared" si="34"/>
        <v>0</v>
      </c>
      <c r="F511" s="60">
        <f t="shared" si="35"/>
        <v>0</v>
      </c>
    </row>
    <row r="512" spans="1:6" x14ac:dyDescent="0.45">
      <c r="A512" s="7" t="s">
        <v>14</v>
      </c>
      <c r="B512" s="60"/>
      <c r="C512" s="62">
        <v>0</v>
      </c>
      <c r="D512" s="60">
        <f t="shared" si="33"/>
        <v>0</v>
      </c>
      <c r="E512" s="60">
        <f t="shared" si="34"/>
        <v>0</v>
      </c>
      <c r="F512" s="60">
        <f t="shared" si="35"/>
        <v>0</v>
      </c>
    </row>
    <row r="513" spans="1:6" x14ac:dyDescent="0.45">
      <c r="A513" s="7" t="s">
        <v>16</v>
      </c>
      <c r="B513" s="60"/>
      <c r="C513" s="62">
        <v>0</v>
      </c>
      <c r="D513" s="60">
        <f t="shared" si="33"/>
        <v>0</v>
      </c>
      <c r="E513" s="60">
        <f t="shared" si="34"/>
        <v>0</v>
      </c>
      <c r="F513" s="60">
        <f t="shared" si="35"/>
        <v>0</v>
      </c>
    </row>
    <row r="514" spans="1:6" x14ac:dyDescent="0.45">
      <c r="A514" s="7" t="s">
        <v>17</v>
      </c>
      <c r="B514" s="60"/>
      <c r="C514" s="62">
        <v>0</v>
      </c>
      <c r="D514" s="60">
        <f t="shared" si="33"/>
        <v>0</v>
      </c>
      <c r="E514" s="60">
        <f t="shared" si="34"/>
        <v>0</v>
      </c>
      <c r="F514" s="60">
        <f t="shared" si="35"/>
        <v>0</v>
      </c>
    </row>
    <row r="515" spans="1:6" x14ac:dyDescent="0.45">
      <c r="A515" s="4" t="s">
        <v>19</v>
      </c>
      <c r="B515" s="58"/>
      <c r="C515" s="59">
        <f>SUM(C516:C518)</f>
        <v>52900</v>
      </c>
      <c r="D515" s="58">
        <f t="shared" si="33"/>
        <v>2204.1666666666665</v>
      </c>
      <c r="E515" s="58">
        <f t="shared" si="34"/>
        <v>4967.1361502347418</v>
      </c>
      <c r="F515" s="58">
        <f t="shared" si="35"/>
        <v>206.96400625978092</v>
      </c>
    </row>
    <row r="516" spans="1:6" s="14" customFormat="1" x14ac:dyDescent="0.45">
      <c r="A516" s="5" t="s">
        <v>36</v>
      </c>
      <c r="B516" s="64"/>
      <c r="C516" s="61">
        <f>9900-7000</f>
        <v>2900</v>
      </c>
      <c r="D516" s="60">
        <f t="shared" si="33"/>
        <v>120.83333333333333</v>
      </c>
      <c r="E516" s="60">
        <f t="shared" si="34"/>
        <v>272.30046948356807</v>
      </c>
      <c r="F516" s="60">
        <f t="shared" si="35"/>
        <v>11.345852895148669</v>
      </c>
    </row>
    <row r="517" spans="1:6" s="15" customFormat="1" x14ac:dyDescent="0.45">
      <c r="A517" s="8" t="s">
        <v>10</v>
      </c>
      <c r="B517" s="65"/>
      <c r="C517" s="61">
        <v>29000</v>
      </c>
      <c r="D517" s="60">
        <f t="shared" si="33"/>
        <v>1208.3333333333333</v>
      </c>
      <c r="E517" s="60">
        <f t="shared" si="34"/>
        <v>2723.0046948356808</v>
      </c>
      <c r="F517" s="60">
        <f t="shared" si="35"/>
        <v>113.4585289514867</v>
      </c>
    </row>
    <row r="518" spans="1:6" s="17" customFormat="1" x14ac:dyDescent="0.45">
      <c r="A518" s="16" t="s">
        <v>11</v>
      </c>
      <c r="B518" s="66"/>
      <c r="C518" s="62">
        <f>SUM(C519:C524)</f>
        <v>21000</v>
      </c>
      <c r="D518" s="60">
        <f t="shared" si="33"/>
        <v>875</v>
      </c>
      <c r="E518" s="60">
        <f t="shared" si="34"/>
        <v>1971.8309859154929</v>
      </c>
      <c r="F518" s="60">
        <f t="shared" si="35"/>
        <v>82.159624413145536</v>
      </c>
    </row>
    <row r="519" spans="1:6" x14ac:dyDescent="0.45">
      <c r="A519" s="7" t="s">
        <v>12</v>
      </c>
      <c r="B519" s="60"/>
      <c r="C519" s="62">
        <v>0</v>
      </c>
      <c r="D519" s="60">
        <f t="shared" si="33"/>
        <v>0</v>
      </c>
      <c r="E519" s="60">
        <f t="shared" si="34"/>
        <v>0</v>
      </c>
      <c r="F519" s="60">
        <f t="shared" si="35"/>
        <v>0</v>
      </c>
    </row>
    <row r="520" spans="1:6" x14ac:dyDescent="0.45">
      <c r="A520" s="7" t="s">
        <v>13</v>
      </c>
      <c r="B520" s="60"/>
      <c r="C520" s="62">
        <v>0</v>
      </c>
      <c r="D520" s="60">
        <f t="shared" si="33"/>
        <v>0</v>
      </c>
      <c r="E520" s="60">
        <f t="shared" si="34"/>
        <v>0</v>
      </c>
      <c r="F520" s="60">
        <f t="shared" si="35"/>
        <v>0</v>
      </c>
    </row>
    <row r="521" spans="1:6" x14ac:dyDescent="0.45">
      <c r="A521" s="7" t="s">
        <v>37</v>
      </c>
      <c r="B521" s="60"/>
      <c r="C521" s="62">
        <v>11000</v>
      </c>
      <c r="D521" s="60">
        <f t="shared" si="33"/>
        <v>458.33333333333331</v>
      </c>
      <c r="E521" s="60">
        <f t="shared" si="34"/>
        <v>1032.8638497652582</v>
      </c>
      <c r="F521" s="60">
        <f t="shared" si="35"/>
        <v>43.035993740219091</v>
      </c>
    </row>
    <row r="522" spans="1:6" x14ac:dyDescent="0.45">
      <c r="A522" s="7" t="s">
        <v>14</v>
      </c>
      <c r="B522" s="60"/>
      <c r="C522" s="62">
        <v>0</v>
      </c>
      <c r="D522" s="60">
        <f t="shared" si="33"/>
        <v>0</v>
      </c>
      <c r="E522" s="60">
        <f t="shared" si="34"/>
        <v>0</v>
      </c>
      <c r="F522" s="60">
        <f t="shared" si="35"/>
        <v>0</v>
      </c>
    </row>
    <row r="523" spans="1:6" x14ac:dyDescent="0.45">
      <c r="A523" s="7" t="s">
        <v>16</v>
      </c>
      <c r="B523" s="60"/>
      <c r="C523" s="62">
        <v>10000</v>
      </c>
      <c r="D523" s="60">
        <f t="shared" si="33"/>
        <v>416.66666666666669</v>
      </c>
      <c r="E523" s="60">
        <f t="shared" si="34"/>
        <v>938.96713615023475</v>
      </c>
      <c r="F523" s="60">
        <f t="shared" si="35"/>
        <v>39.123630672926446</v>
      </c>
    </row>
    <row r="524" spans="1:6" x14ac:dyDescent="0.45">
      <c r="A524" s="7" t="s">
        <v>17</v>
      </c>
      <c r="B524" s="60"/>
      <c r="C524" s="62">
        <v>0</v>
      </c>
      <c r="D524" s="60">
        <f t="shared" si="33"/>
        <v>0</v>
      </c>
      <c r="E524" s="60">
        <f t="shared" si="34"/>
        <v>0</v>
      </c>
      <c r="F524" s="60">
        <f t="shared" si="35"/>
        <v>0</v>
      </c>
    </row>
    <row r="525" spans="1:6" x14ac:dyDescent="0.45">
      <c r="A525" s="4" t="s">
        <v>43</v>
      </c>
      <c r="B525" s="67"/>
      <c r="C525" s="68">
        <f>C526+C528+C527</f>
        <v>6999.921687</v>
      </c>
      <c r="D525" s="58">
        <f t="shared" si="33"/>
        <v>291.663403625</v>
      </c>
      <c r="E525" s="58">
        <f t="shared" si="34"/>
        <v>657.26964197183099</v>
      </c>
      <c r="F525" s="58">
        <f t="shared" si="35"/>
        <v>27.386235082159626</v>
      </c>
    </row>
    <row r="526" spans="1:6" x14ac:dyDescent="0.45">
      <c r="A526" s="5" t="s">
        <v>36</v>
      </c>
      <c r="B526" s="60"/>
      <c r="C526" s="62">
        <v>2.1096780000000002</v>
      </c>
      <c r="D526" s="60">
        <f t="shared" si="33"/>
        <v>8.7903250000000002E-2</v>
      </c>
      <c r="E526" s="60">
        <f t="shared" si="34"/>
        <v>0.19809183098591551</v>
      </c>
      <c r="F526" s="60">
        <f t="shared" si="35"/>
        <v>8.2538262910798136E-3</v>
      </c>
    </row>
    <row r="527" spans="1:6" x14ac:dyDescent="0.45">
      <c r="A527" s="51" t="s">
        <v>10</v>
      </c>
      <c r="B527" s="60"/>
      <c r="C527" s="62">
        <v>8.8761709999999994</v>
      </c>
      <c r="D527" s="60">
        <f t="shared" si="33"/>
        <v>0.36984045833333329</v>
      </c>
      <c r="E527" s="60">
        <f t="shared" si="34"/>
        <v>0.83344328638497645</v>
      </c>
      <c r="F527" s="60">
        <f t="shared" si="35"/>
        <v>3.4726803599374016E-2</v>
      </c>
    </row>
    <row r="528" spans="1:6" x14ac:dyDescent="0.45">
      <c r="A528" s="16" t="s">
        <v>11</v>
      </c>
      <c r="B528" s="60"/>
      <c r="C528" s="62">
        <f>SUM(C529:C533)</f>
        <v>6988.9358380000003</v>
      </c>
      <c r="D528" s="60">
        <f t="shared" si="33"/>
        <v>291.20565991666666</v>
      </c>
      <c r="E528" s="60">
        <f t="shared" si="34"/>
        <v>656.23810685446006</v>
      </c>
      <c r="F528" s="60">
        <f t="shared" si="35"/>
        <v>27.343254452269168</v>
      </c>
    </row>
    <row r="529" spans="1:6" x14ac:dyDescent="0.45">
      <c r="A529" s="7" t="s">
        <v>12</v>
      </c>
      <c r="B529" s="60"/>
      <c r="C529" s="62"/>
      <c r="D529" s="60">
        <f t="shared" si="33"/>
        <v>0</v>
      </c>
      <c r="E529" s="60">
        <f t="shared" si="34"/>
        <v>0</v>
      </c>
      <c r="F529" s="60">
        <f t="shared" si="35"/>
        <v>0</v>
      </c>
    </row>
    <row r="530" spans="1:6" x14ac:dyDescent="0.45">
      <c r="A530" s="7" t="s">
        <v>13</v>
      </c>
      <c r="B530" s="60"/>
      <c r="C530" s="62"/>
      <c r="D530" s="60">
        <f t="shared" si="33"/>
        <v>0</v>
      </c>
      <c r="E530" s="60">
        <f t="shared" si="34"/>
        <v>0</v>
      </c>
      <c r="F530" s="60">
        <f t="shared" si="35"/>
        <v>0</v>
      </c>
    </row>
    <row r="531" spans="1:6" x14ac:dyDescent="0.45">
      <c r="A531" s="7" t="s">
        <v>39</v>
      </c>
      <c r="B531" s="60"/>
      <c r="C531" s="62">
        <f>7068.935838-80</f>
        <v>6988.9358380000003</v>
      </c>
      <c r="D531" s="60">
        <f t="shared" si="33"/>
        <v>291.20565991666666</v>
      </c>
      <c r="E531" s="60">
        <f t="shared" si="34"/>
        <v>656.23810685446006</v>
      </c>
      <c r="F531" s="60">
        <f t="shared" si="35"/>
        <v>27.343254452269168</v>
      </c>
    </row>
    <row r="532" spans="1:6" x14ac:dyDescent="0.45">
      <c r="A532" s="7" t="s">
        <v>16</v>
      </c>
      <c r="B532" s="60"/>
      <c r="C532" s="62"/>
      <c r="D532" s="60">
        <f t="shared" si="33"/>
        <v>0</v>
      </c>
      <c r="E532" s="60">
        <f t="shared" si="34"/>
        <v>0</v>
      </c>
      <c r="F532" s="60">
        <f t="shared" si="35"/>
        <v>0</v>
      </c>
    </row>
    <row r="533" spans="1:6" x14ac:dyDescent="0.45">
      <c r="A533" s="7" t="s">
        <v>17</v>
      </c>
      <c r="B533" s="60"/>
      <c r="C533" s="62"/>
      <c r="D533" s="60">
        <f t="shared" si="33"/>
        <v>0</v>
      </c>
      <c r="E533" s="60">
        <f t="shared" si="34"/>
        <v>0</v>
      </c>
      <c r="F533" s="60">
        <f t="shared" si="35"/>
        <v>0</v>
      </c>
    </row>
    <row r="534" spans="1:6" x14ac:dyDescent="0.45">
      <c r="A534" s="4" t="s">
        <v>44</v>
      </c>
      <c r="B534" s="67"/>
      <c r="C534" s="68">
        <f>C535+C536</f>
        <v>0</v>
      </c>
      <c r="D534" s="58">
        <f t="shared" si="33"/>
        <v>0</v>
      </c>
      <c r="E534" s="58">
        <f t="shared" si="34"/>
        <v>0</v>
      </c>
      <c r="F534" s="58">
        <f t="shared" si="35"/>
        <v>0</v>
      </c>
    </row>
    <row r="535" spans="1:6" x14ac:dyDescent="0.45">
      <c r="A535" s="5" t="s">
        <v>36</v>
      </c>
      <c r="B535" s="60"/>
      <c r="C535" s="62"/>
      <c r="D535" s="60">
        <f t="shared" si="33"/>
        <v>0</v>
      </c>
      <c r="E535" s="60">
        <f t="shared" si="34"/>
        <v>0</v>
      </c>
      <c r="F535" s="60">
        <f t="shared" si="35"/>
        <v>0</v>
      </c>
    </row>
    <row r="536" spans="1:6" x14ac:dyDescent="0.45">
      <c r="A536" s="16" t="s">
        <v>11</v>
      </c>
      <c r="B536" s="60"/>
      <c r="C536" s="62">
        <f>SUM(C537:C541)</f>
        <v>0</v>
      </c>
      <c r="D536" s="60">
        <f t="shared" si="33"/>
        <v>0</v>
      </c>
      <c r="E536" s="60">
        <f t="shared" si="34"/>
        <v>0</v>
      </c>
      <c r="F536" s="60">
        <f t="shared" si="35"/>
        <v>0</v>
      </c>
    </row>
    <row r="537" spans="1:6" x14ac:dyDescent="0.45">
      <c r="A537" s="7" t="s">
        <v>12</v>
      </c>
      <c r="B537" s="60"/>
      <c r="C537" s="62"/>
      <c r="D537" s="60">
        <f t="shared" si="33"/>
        <v>0</v>
      </c>
      <c r="E537" s="60">
        <f t="shared" si="34"/>
        <v>0</v>
      </c>
      <c r="F537" s="60">
        <f t="shared" si="35"/>
        <v>0</v>
      </c>
    </row>
    <row r="538" spans="1:6" x14ac:dyDescent="0.45">
      <c r="A538" s="7" t="s">
        <v>13</v>
      </c>
      <c r="B538" s="60"/>
      <c r="C538" s="62"/>
      <c r="D538" s="60">
        <f t="shared" si="33"/>
        <v>0</v>
      </c>
      <c r="E538" s="60">
        <f t="shared" si="34"/>
        <v>0</v>
      </c>
      <c r="F538" s="60">
        <f t="shared" si="35"/>
        <v>0</v>
      </c>
    </row>
    <row r="539" spans="1:6" x14ac:dyDescent="0.45">
      <c r="A539" s="7" t="s">
        <v>39</v>
      </c>
      <c r="B539" s="60"/>
      <c r="C539" s="62"/>
      <c r="D539" s="60">
        <f t="shared" si="33"/>
        <v>0</v>
      </c>
      <c r="E539" s="60">
        <f t="shared" si="34"/>
        <v>0</v>
      </c>
      <c r="F539" s="60">
        <f t="shared" si="35"/>
        <v>0</v>
      </c>
    </row>
    <row r="540" spans="1:6" x14ac:dyDescent="0.45">
      <c r="A540" s="7" t="s">
        <v>16</v>
      </c>
      <c r="B540" s="60"/>
      <c r="C540" s="62"/>
      <c r="D540" s="60">
        <f t="shared" si="33"/>
        <v>0</v>
      </c>
      <c r="E540" s="60">
        <f t="shared" si="34"/>
        <v>0</v>
      </c>
      <c r="F540" s="60">
        <f t="shared" si="35"/>
        <v>0</v>
      </c>
    </row>
    <row r="541" spans="1:6" x14ac:dyDescent="0.45">
      <c r="A541" s="7" t="s">
        <v>17</v>
      </c>
      <c r="B541" s="60"/>
      <c r="C541" s="62"/>
      <c r="D541" s="60">
        <f t="shared" si="33"/>
        <v>0</v>
      </c>
      <c r="E541" s="60">
        <f t="shared" si="34"/>
        <v>0</v>
      </c>
      <c r="F541" s="60">
        <f t="shared" si="35"/>
        <v>0</v>
      </c>
    </row>
    <row r="542" spans="1:6" x14ac:dyDescent="0.45">
      <c r="A542" s="2" t="s">
        <v>34</v>
      </c>
      <c r="B542" s="27"/>
      <c r="C542" s="28"/>
      <c r="D542" s="27"/>
      <c r="E542" s="27"/>
      <c r="F542" s="27"/>
    </row>
    <row r="543" spans="1:6" ht="38.4" x14ac:dyDescent="0.45">
      <c r="A543" s="13" t="s">
        <v>35</v>
      </c>
      <c r="B543" s="69"/>
      <c r="C543" s="70">
        <f>C544+C554+C564+C574+C583</f>
        <v>500850.20563500002</v>
      </c>
      <c r="D543" s="69">
        <f>C543/24</f>
        <v>20868.758568125002</v>
      </c>
      <c r="E543" s="69">
        <f>C543/10.65</f>
        <v>47028.188322535214</v>
      </c>
      <c r="F543" s="69">
        <f>E543/24</f>
        <v>1959.5078467723006</v>
      </c>
    </row>
    <row r="544" spans="1:6" x14ac:dyDescent="0.45">
      <c r="A544" s="4" t="s">
        <v>6</v>
      </c>
      <c r="B544" s="58"/>
      <c r="C544" s="59">
        <f>SUM(C545:C547)</f>
        <v>344300</v>
      </c>
      <c r="D544" s="58">
        <f t="shared" ref="D544:D590" si="36">C544/24</f>
        <v>14345.833333333334</v>
      </c>
      <c r="E544" s="58">
        <f t="shared" ref="E544:E590" si="37">C544/10.65</f>
        <v>32328.638497652581</v>
      </c>
      <c r="F544" s="58">
        <f t="shared" ref="F544:F590" si="38">E544/24</f>
        <v>1347.0266040688575</v>
      </c>
    </row>
    <row r="545" spans="1:6" s="14" customFormat="1" x14ac:dyDescent="0.45">
      <c r="A545" s="5" t="s">
        <v>36</v>
      </c>
      <c r="B545" s="64"/>
      <c r="C545" s="61">
        <v>275000</v>
      </c>
      <c r="D545" s="60">
        <f t="shared" si="36"/>
        <v>11458.333333333334</v>
      </c>
      <c r="E545" s="60">
        <f t="shared" si="37"/>
        <v>25821.596244131455</v>
      </c>
      <c r="F545" s="60">
        <f t="shared" si="38"/>
        <v>1075.8998435054773</v>
      </c>
    </row>
    <row r="546" spans="1:6" s="15" customFormat="1" x14ac:dyDescent="0.45">
      <c r="A546" s="8" t="s">
        <v>10</v>
      </c>
      <c r="B546" s="65"/>
      <c r="C546" s="62">
        <v>300</v>
      </c>
      <c r="D546" s="60">
        <f t="shared" si="36"/>
        <v>12.5</v>
      </c>
      <c r="E546" s="60">
        <f t="shared" si="37"/>
        <v>28.16901408450704</v>
      </c>
      <c r="F546" s="60">
        <f t="shared" si="38"/>
        <v>1.1737089201877933</v>
      </c>
    </row>
    <row r="547" spans="1:6" s="17" customFormat="1" x14ac:dyDescent="0.45">
      <c r="A547" s="16" t="s">
        <v>11</v>
      </c>
      <c r="B547" s="66"/>
      <c r="C547" s="62">
        <f>SUM(C548:C553)</f>
        <v>69000</v>
      </c>
      <c r="D547" s="60">
        <f t="shared" si="36"/>
        <v>2875</v>
      </c>
      <c r="E547" s="60">
        <f t="shared" si="37"/>
        <v>6478.8732394366198</v>
      </c>
      <c r="F547" s="60">
        <f t="shared" si="38"/>
        <v>269.95305164319251</v>
      </c>
    </row>
    <row r="548" spans="1:6" x14ac:dyDescent="0.45">
      <c r="A548" s="7" t="s">
        <v>12</v>
      </c>
      <c r="B548" s="71">
        <v>89407</v>
      </c>
      <c r="C548" s="62">
        <v>69000</v>
      </c>
      <c r="D548" s="60">
        <f t="shared" si="36"/>
        <v>2875</v>
      </c>
      <c r="E548" s="60">
        <f t="shared" si="37"/>
        <v>6478.8732394366198</v>
      </c>
      <c r="F548" s="60">
        <f t="shared" si="38"/>
        <v>269.95305164319251</v>
      </c>
    </row>
    <row r="549" spans="1:6" x14ac:dyDescent="0.45">
      <c r="A549" s="7" t="s">
        <v>13</v>
      </c>
      <c r="B549" s="71">
        <v>44639</v>
      </c>
      <c r="C549" s="62">
        <v>0</v>
      </c>
      <c r="D549" s="60">
        <f t="shared" si="36"/>
        <v>0</v>
      </c>
      <c r="E549" s="60">
        <f t="shared" si="37"/>
        <v>0</v>
      </c>
      <c r="F549" s="60">
        <f t="shared" si="38"/>
        <v>0</v>
      </c>
    </row>
    <row r="550" spans="1:6" x14ac:dyDescent="0.45">
      <c r="A550" s="7" t="s">
        <v>37</v>
      </c>
      <c r="B550" s="71">
        <v>64836</v>
      </c>
      <c r="C550" s="62">
        <v>0</v>
      </c>
      <c r="D550" s="60">
        <f t="shared" si="36"/>
        <v>0</v>
      </c>
      <c r="E550" s="60">
        <f t="shared" si="37"/>
        <v>0</v>
      </c>
      <c r="F550" s="60">
        <f t="shared" si="38"/>
        <v>0</v>
      </c>
    </row>
    <row r="551" spans="1:6" x14ac:dyDescent="0.45">
      <c r="A551" s="7" t="s">
        <v>14</v>
      </c>
      <c r="B551" s="71">
        <v>0</v>
      </c>
      <c r="C551" s="62">
        <v>0</v>
      </c>
      <c r="D551" s="60">
        <f t="shared" si="36"/>
        <v>0</v>
      </c>
      <c r="E551" s="60">
        <f t="shared" si="37"/>
        <v>0</v>
      </c>
      <c r="F551" s="60">
        <f t="shared" si="38"/>
        <v>0</v>
      </c>
    </row>
    <row r="552" spans="1:6" x14ac:dyDescent="0.45">
      <c r="A552" s="7" t="s">
        <v>16</v>
      </c>
      <c r="B552" s="71">
        <v>122722</v>
      </c>
      <c r="C552" s="62">
        <v>0</v>
      </c>
      <c r="D552" s="60">
        <f t="shared" si="36"/>
        <v>0</v>
      </c>
      <c r="E552" s="60">
        <f t="shared" si="37"/>
        <v>0</v>
      </c>
      <c r="F552" s="60">
        <f t="shared" si="38"/>
        <v>0</v>
      </c>
    </row>
    <row r="553" spans="1:6" x14ac:dyDescent="0.45">
      <c r="A553" s="7" t="s">
        <v>17</v>
      </c>
      <c r="B553" s="71">
        <v>187857</v>
      </c>
      <c r="C553" s="62">
        <v>0</v>
      </c>
      <c r="D553" s="60">
        <f t="shared" si="36"/>
        <v>0</v>
      </c>
      <c r="E553" s="60">
        <f t="shared" si="37"/>
        <v>0</v>
      </c>
      <c r="F553" s="60">
        <f t="shared" si="38"/>
        <v>0</v>
      </c>
    </row>
    <row r="554" spans="1:6" x14ac:dyDescent="0.45">
      <c r="A554" s="4" t="s">
        <v>32</v>
      </c>
      <c r="B554" s="58"/>
      <c r="C554" s="59">
        <f>SUM(C555:C557)</f>
        <v>97200</v>
      </c>
      <c r="D554" s="58">
        <f t="shared" si="36"/>
        <v>4050</v>
      </c>
      <c r="E554" s="58">
        <f t="shared" si="37"/>
        <v>9126.7605633802814</v>
      </c>
      <c r="F554" s="58">
        <f t="shared" si="38"/>
        <v>380.28169014084506</v>
      </c>
    </row>
    <row r="555" spans="1:6" s="14" customFormat="1" x14ac:dyDescent="0.45">
      <c r="A555" s="5" t="s">
        <v>36</v>
      </c>
      <c r="B555" s="64"/>
      <c r="C555" s="61">
        <v>8600</v>
      </c>
      <c r="D555" s="60">
        <f t="shared" si="36"/>
        <v>358.33333333333331</v>
      </c>
      <c r="E555" s="60">
        <f t="shared" si="37"/>
        <v>807.5117370892018</v>
      </c>
      <c r="F555" s="60">
        <f t="shared" si="38"/>
        <v>33.646322378716739</v>
      </c>
    </row>
    <row r="556" spans="1:6" s="15" customFormat="1" x14ac:dyDescent="0.45">
      <c r="A556" s="8" t="s">
        <v>10</v>
      </c>
      <c r="B556" s="65"/>
      <c r="C556" s="61">
        <v>78800</v>
      </c>
      <c r="D556" s="60">
        <f t="shared" si="36"/>
        <v>3283.3333333333335</v>
      </c>
      <c r="E556" s="60">
        <f t="shared" si="37"/>
        <v>7399.0610328638495</v>
      </c>
      <c r="F556" s="60">
        <f t="shared" si="38"/>
        <v>308.2942097026604</v>
      </c>
    </row>
    <row r="557" spans="1:6" s="17" customFormat="1" x14ac:dyDescent="0.45">
      <c r="A557" s="16" t="s">
        <v>11</v>
      </c>
      <c r="B557" s="66"/>
      <c r="C557" s="74">
        <f>SUM(C558:C563)</f>
        <v>9800</v>
      </c>
      <c r="D557" s="60">
        <f t="shared" si="36"/>
        <v>408.33333333333331</v>
      </c>
      <c r="E557" s="60">
        <f t="shared" si="37"/>
        <v>920.18779342722996</v>
      </c>
      <c r="F557" s="60">
        <f t="shared" si="38"/>
        <v>38.341158059467915</v>
      </c>
    </row>
    <row r="558" spans="1:6" x14ac:dyDescent="0.45">
      <c r="A558" s="7" t="s">
        <v>12</v>
      </c>
      <c r="B558" s="60"/>
      <c r="C558" s="45">
        <v>9800</v>
      </c>
      <c r="D558" s="60">
        <f t="shared" si="36"/>
        <v>408.33333333333331</v>
      </c>
      <c r="E558" s="60">
        <f t="shared" si="37"/>
        <v>920.18779342722996</v>
      </c>
      <c r="F558" s="60">
        <f t="shared" si="38"/>
        <v>38.341158059467915</v>
      </c>
    </row>
    <row r="559" spans="1:6" x14ac:dyDescent="0.45">
      <c r="A559" s="7" t="s">
        <v>13</v>
      </c>
      <c r="B559" s="60"/>
      <c r="C559" s="61">
        <v>0</v>
      </c>
      <c r="D559" s="60">
        <f t="shared" si="36"/>
        <v>0</v>
      </c>
      <c r="E559" s="60">
        <f t="shared" si="37"/>
        <v>0</v>
      </c>
      <c r="F559" s="60">
        <f t="shared" si="38"/>
        <v>0</v>
      </c>
    </row>
    <row r="560" spans="1:6" x14ac:dyDescent="0.45">
      <c r="A560" s="7" t="s">
        <v>37</v>
      </c>
      <c r="B560" s="60"/>
      <c r="C560" s="62">
        <v>0</v>
      </c>
      <c r="D560" s="60">
        <f t="shared" si="36"/>
        <v>0</v>
      </c>
      <c r="E560" s="60">
        <f t="shared" si="37"/>
        <v>0</v>
      </c>
      <c r="F560" s="60">
        <f t="shared" si="38"/>
        <v>0</v>
      </c>
    </row>
    <row r="561" spans="1:6" x14ac:dyDescent="0.45">
      <c r="A561" s="7" t="s">
        <v>14</v>
      </c>
      <c r="B561" s="60"/>
      <c r="C561" s="62">
        <v>0</v>
      </c>
      <c r="D561" s="60">
        <f t="shared" si="36"/>
        <v>0</v>
      </c>
      <c r="E561" s="60">
        <f t="shared" si="37"/>
        <v>0</v>
      </c>
      <c r="F561" s="60">
        <f t="shared" si="38"/>
        <v>0</v>
      </c>
    </row>
    <row r="562" spans="1:6" x14ac:dyDescent="0.45">
      <c r="A562" s="7" t="s">
        <v>16</v>
      </c>
      <c r="B562" s="60"/>
      <c r="C562" s="62">
        <v>0</v>
      </c>
      <c r="D562" s="60">
        <f t="shared" si="36"/>
        <v>0</v>
      </c>
      <c r="E562" s="60">
        <f t="shared" si="37"/>
        <v>0</v>
      </c>
      <c r="F562" s="60">
        <f t="shared" si="38"/>
        <v>0</v>
      </c>
    </row>
    <row r="563" spans="1:6" x14ac:dyDescent="0.45">
      <c r="A563" s="7" t="s">
        <v>17</v>
      </c>
      <c r="B563" s="60"/>
      <c r="C563" s="62">
        <v>0</v>
      </c>
      <c r="D563" s="60">
        <f t="shared" si="36"/>
        <v>0</v>
      </c>
      <c r="E563" s="60">
        <f t="shared" si="37"/>
        <v>0</v>
      </c>
      <c r="F563" s="60">
        <f t="shared" si="38"/>
        <v>0</v>
      </c>
    </row>
    <row r="564" spans="1:6" x14ac:dyDescent="0.45">
      <c r="A564" s="4" t="s">
        <v>19</v>
      </c>
      <c r="B564" s="58"/>
      <c r="C564" s="59">
        <f>SUM(C565:C567)</f>
        <v>54800</v>
      </c>
      <c r="D564" s="58">
        <f t="shared" si="36"/>
        <v>2283.3333333333335</v>
      </c>
      <c r="E564" s="58">
        <f t="shared" si="37"/>
        <v>5145.5399061032858</v>
      </c>
      <c r="F564" s="58">
        <f t="shared" si="38"/>
        <v>214.39749608763691</v>
      </c>
    </row>
    <row r="565" spans="1:6" s="14" customFormat="1" x14ac:dyDescent="0.45">
      <c r="A565" s="5" t="s">
        <v>36</v>
      </c>
      <c r="B565" s="64"/>
      <c r="C565" s="61">
        <v>12800</v>
      </c>
      <c r="D565" s="60">
        <f t="shared" si="36"/>
        <v>533.33333333333337</v>
      </c>
      <c r="E565" s="60">
        <f t="shared" si="37"/>
        <v>1201.8779342723005</v>
      </c>
      <c r="F565" s="60">
        <f t="shared" si="38"/>
        <v>50.078247261345858</v>
      </c>
    </row>
    <row r="566" spans="1:6" s="15" customFormat="1" x14ac:dyDescent="0.45">
      <c r="A566" s="8" t="s">
        <v>10</v>
      </c>
      <c r="B566" s="65"/>
      <c r="C566" s="61">
        <v>42000</v>
      </c>
      <c r="D566" s="60">
        <f t="shared" si="36"/>
        <v>1750</v>
      </c>
      <c r="E566" s="60">
        <f t="shared" si="37"/>
        <v>3943.6619718309857</v>
      </c>
      <c r="F566" s="60">
        <f t="shared" si="38"/>
        <v>164.31924882629107</v>
      </c>
    </row>
    <row r="567" spans="1:6" s="17" customFormat="1" x14ac:dyDescent="0.45">
      <c r="A567" s="16" t="s">
        <v>11</v>
      </c>
      <c r="B567" s="66"/>
      <c r="C567" s="62">
        <f>SUM(C568:C573)</f>
        <v>0</v>
      </c>
      <c r="D567" s="60">
        <f t="shared" si="36"/>
        <v>0</v>
      </c>
      <c r="E567" s="60">
        <f t="shared" si="37"/>
        <v>0</v>
      </c>
      <c r="F567" s="60">
        <f t="shared" si="38"/>
        <v>0</v>
      </c>
    </row>
    <row r="568" spans="1:6" x14ac:dyDescent="0.45">
      <c r="A568" s="7" t="s">
        <v>12</v>
      </c>
      <c r="B568" s="60"/>
      <c r="C568" s="62">
        <v>0</v>
      </c>
      <c r="D568" s="60">
        <f t="shared" si="36"/>
        <v>0</v>
      </c>
      <c r="E568" s="60">
        <f t="shared" si="37"/>
        <v>0</v>
      </c>
      <c r="F568" s="60">
        <f t="shared" si="38"/>
        <v>0</v>
      </c>
    </row>
    <row r="569" spans="1:6" x14ac:dyDescent="0.45">
      <c r="A569" s="7" t="s">
        <v>13</v>
      </c>
      <c r="B569" s="60"/>
      <c r="C569" s="62">
        <v>0</v>
      </c>
      <c r="D569" s="60">
        <f t="shared" si="36"/>
        <v>0</v>
      </c>
      <c r="E569" s="60">
        <f t="shared" si="37"/>
        <v>0</v>
      </c>
      <c r="F569" s="60">
        <f t="shared" si="38"/>
        <v>0</v>
      </c>
    </row>
    <row r="570" spans="1:6" x14ac:dyDescent="0.45">
      <c r="A570" s="7" t="s">
        <v>37</v>
      </c>
      <c r="B570" s="60"/>
      <c r="C570" s="62">
        <v>0</v>
      </c>
      <c r="D570" s="60">
        <f t="shared" si="36"/>
        <v>0</v>
      </c>
      <c r="E570" s="60">
        <f t="shared" si="37"/>
        <v>0</v>
      </c>
      <c r="F570" s="60">
        <f t="shared" si="38"/>
        <v>0</v>
      </c>
    </row>
    <row r="571" spans="1:6" x14ac:dyDescent="0.45">
      <c r="A571" s="7" t="s">
        <v>14</v>
      </c>
      <c r="B571" s="60"/>
      <c r="C571" s="62">
        <v>0</v>
      </c>
      <c r="D571" s="60">
        <f t="shared" si="36"/>
        <v>0</v>
      </c>
      <c r="E571" s="60">
        <f t="shared" si="37"/>
        <v>0</v>
      </c>
      <c r="F571" s="60">
        <f t="shared" si="38"/>
        <v>0</v>
      </c>
    </row>
    <row r="572" spans="1:6" x14ac:dyDescent="0.45">
      <c r="A572" s="7" t="s">
        <v>16</v>
      </c>
      <c r="B572" s="60"/>
      <c r="C572" s="62">
        <v>0</v>
      </c>
      <c r="D572" s="60">
        <f t="shared" si="36"/>
        <v>0</v>
      </c>
      <c r="E572" s="60">
        <f t="shared" si="37"/>
        <v>0</v>
      </c>
      <c r="F572" s="60">
        <f t="shared" si="38"/>
        <v>0</v>
      </c>
    </row>
    <row r="573" spans="1:6" x14ac:dyDescent="0.45">
      <c r="A573" s="7" t="s">
        <v>17</v>
      </c>
      <c r="B573" s="60"/>
      <c r="C573" s="62">
        <v>0</v>
      </c>
      <c r="D573" s="60">
        <f t="shared" si="36"/>
        <v>0</v>
      </c>
      <c r="E573" s="60">
        <f t="shared" si="37"/>
        <v>0</v>
      </c>
      <c r="F573" s="60">
        <f t="shared" si="38"/>
        <v>0</v>
      </c>
    </row>
    <row r="574" spans="1:6" x14ac:dyDescent="0.45">
      <c r="A574" s="4" t="s">
        <v>43</v>
      </c>
      <c r="B574" s="67"/>
      <c r="C574" s="68">
        <f>C575+C577+C576</f>
        <v>4450</v>
      </c>
      <c r="D574" s="58">
        <f t="shared" si="36"/>
        <v>185.41666666666666</v>
      </c>
      <c r="E574" s="58">
        <f t="shared" si="37"/>
        <v>417.84037558685446</v>
      </c>
      <c r="F574" s="58">
        <f t="shared" si="38"/>
        <v>17.410015649452269</v>
      </c>
    </row>
    <row r="575" spans="1:6" x14ac:dyDescent="0.45">
      <c r="A575" s="5" t="s">
        <v>36</v>
      </c>
      <c r="B575" s="60"/>
      <c r="C575" s="62">
        <v>3.57</v>
      </c>
      <c r="D575" s="60">
        <f t="shared" si="36"/>
        <v>0.14874999999999999</v>
      </c>
      <c r="E575" s="60">
        <f t="shared" si="37"/>
        <v>0.3352112676056338</v>
      </c>
      <c r="F575" s="60">
        <f t="shared" si="38"/>
        <v>1.3967136150234741E-2</v>
      </c>
    </row>
    <row r="576" spans="1:6" x14ac:dyDescent="0.45">
      <c r="A576" s="51" t="s">
        <v>10</v>
      </c>
      <c r="B576" s="60"/>
      <c r="C576" s="62"/>
      <c r="D576" s="60">
        <f t="shared" si="36"/>
        <v>0</v>
      </c>
      <c r="E576" s="60">
        <f t="shared" si="37"/>
        <v>0</v>
      </c>
      <c r="F576" s="60">
        <f t="shared" si="38"/>
        <v>0</v>
      </c>
    </row>
    <row r="577" spans="1:6" x14ac:dyDescent="0.45">
      <c r="A577" s="16" t="s">
        <v>11</v>
      </c>
      <c r="B577" s="60"/>
      <c r="C577" s="62">
        <f>SUM(C578:C582)</f>
        <v>4446.43</v>
      </c>
      <c r="D577" s="60">
        <f t="shared" si="36"/>
        <v>185.26791666666668</v>
      </c>
      <c r="E577" s="60">
        <f t="shared" si="37"/>
        <v>417.50516431924882</v>
      </c>
      <c r="F577" s="60">
        <f t="shared" si="38"/>
        <v>17.396048513302034</v>
      </c>
    </row>
    <row r="578" spans="1:6" x14ac:dyDescent="0.45">
      <c r="A578" s="7" t="s">
        <v>12</v>
      </c>
      <c r="B578" s="60"/>
      <c r="C578" s="62"/>
      <c r="D578" s="60">
        <f t="shared" si="36"/>
        <v>0</v>
      </c>
      <c r="E578" s="60">
        <f t="shared" si="37"/>
        <v>0</v>
      </c>
      <c r="F578" s="60">
        <f t="shared" si="38"/>
        <v>0</v>
      </c>
    </row>
    <row r="579" spans="1:6" x14ac:dyDescent="0.45">
      <c r="A579" s="7" t="s">
        <v>13</v>
      </c>
      <c r="B579" s="60"/>
      <c r="C579" s="62"/>
      <c r="D579" s="60">
        <f t="shared" si="36"/>
        <v>0</v>
      </c>
      <c r="E579" s="60">
        <f t="shared" si="37"/>
        <v>0</v>
      </c>
      <c r="F579" s="60">
        <f t="shared" si="38"/>
        <v>0</v>
      </c>
    </row>
    <row r="580" spans="1:6" x14ac:dyDescent="0.45">
      <c r="A580" s="7" t="s">
        <v>39</v>
      </c>
      <c r="B580" s="60"/>
      <c r="C580" s="62">
        <f>4450-C575</f>
        <v>4446.43</v>
      </c>
      <c r="D580" s="60">
        <f t="shared" si="36"/>
        <v>185.26791666666668</v>
      </c>
      <c r="E580" s="60">
        <f t="shared" si="37"/>
        <v>417.50516431924882</v>
      </c>
      <c r="F580" s="60">
        <f t="shared" si="38"/>
        <v>17.396048513302034</v>
      </c>
    </row>
    <row r="581" spans="1:6" x14ac:dyDescent="0.45">
      <c r="A581" s="7" t="s">
        <v>16</v>
      </c>
      <c r="B581" s="60"/>
      <c r="C581" s="62"/>
      <c r="D581" s="60">
        <f t="shared" si="36"/>
        <v>0</v>
      </c>
      <c r="E581" s="60">
        <f t="shared" si="37"/>
        <v>0</v>
      </c>
      <c r="F581" s="60">
        <f t="shared" si="38"/>
        <v>0</v>
      </c>
    </row>
    <row r="582" spans="1:6" x14ac:dyDescent="0.45">
      <c r="A582" s="7" t="s">
        <v>17</v>
      </c>
      <c r="B582" s="60"/>
      <c r="C582" s="62"/>
      <c r="D582" s="60">
        <f t="shared" si="36"/>
        <v>0</v>
      </c>
      <c r="E582" s="60">
        <f t="shared" si="37"/>
        <v>0</v>
      </c>
      <c r="F582" s="60">
        <f t="shared" si="38"/>
        <v>0</v>
      </c>
    </row>
    <row r="583" spans="1:6" x14ac:dyDescent="0.45">
      <c r="A583" s="4" t="s">
        <v>44</v>
      </c>
      <c r="B583" s="67"/>
      <c r="C583" s="68">
        <f>C584+C585</f>
        <v>100.205635</v>
      </c>
      <c r="D583" s="58">
        <f t="shared" si="36"/>
        <v>4.175234791666667</v>
      </c>
      <c r="E583" s="58">
        <f t="shared" si="37"/>
        <v>9.4089798122065726</v>
      </c>
      <c r="F583" s="58">
        <f t="shared" si="38"/>
        <v>0.39204082550860719</v>
      </c>
    </row>
    <row r="584" spans="1:6" x14ac:dyDescent="0.45">
      <c r="A584" s="5" t="s">
        <v>36</v>
      </c>
      <c r="B584" s="60"/>
      <c r="C584" s="62"/>
      <c r="D584" s="60">
        <f t="shared" si="36"/>
        <v>0</v>
      </c>
      <c r="E584" s="60">
        <f t="shared" si="37"/>
        <v>0</v>
      </c>
      <c r="F584" s="60">
        <f t="shared" si="38"/>
        <v>0</v>
      </c>
    </row>
    <row r="585" spans="1:6" x14ac:dyDescent="0.45">
      <c r="A585" s="16" t="s">
        <v>11</v>
      </c>
      <c r="B585" s="60"/>
      <c r="C585" s="62">
        <f>SUM(C586:C590)</f>
        <v>100.205635</v>
      </c>
      <c r="D585" s="60">
        <f t="shared" si="36"/>
        <v>4.175234791666667</v>
      </c>
      <c r="E585" s="60">
        <f t="shared" si="37"/>
        <v>9.4089798122065726</v>
      </c>
      <c r="F585" s="60">
        <f t="shared" si="38"/>
        <v>0.39204082550860719</v>
      </c>
    </row>
    <row r="586" spans="1:6" x14ac:dyDescent="0.45">
      <c r="A586" s="7" t="s">
        <v>12</v>
      </c>
      <c r="B586" s="60"/>
      <c r="C586" s="62"/>
      <c r="D586" s="60">
        <f t="shared" si="36"/>
        <v>0</v>
      </c>
      <c r="E586" s="60">
        <f t="shared" si="37"/>
        <v>0</v>
      </c>
      <c r="F586" s="60">
        <f t="shared" si="38"/>
        <v>0</v>
      </c>
    </row>
    <row r="587" spans="1:6" x14ac:dyDescent="0.45">
      <c r="A587" s="7" t="s">
        <v>13</v>
      </c>
      <c r="B587" s="60"/>
      <c r="C587" s="62"/>
      <c r="D587" s="60">
        <f t="shared" si="36"/>
        <v>0</v>
      </c>
      <c r="E587" s="60">
        <f t="shared" si="37"/>
        <v>0</v>
      </c>
      <c r="F587" s="60">
        <f t="shared" si="38"/>
        <v>0</v>
      </c>
    </row>
    <row r="588" spans="1:6" x14ac:dyDescent="0.45">
      <c r="A588" s="7" t="s">
        <v>39</v>
      </c>
      <c r="B588" s="60"/>
      <c r="C588" s="62">
        <v>100.205635</v>
      </c>
      <c r="D588" s="60">
        <f t="shared" si="36"/>
        <v>4.175234791666667</v>
      </c>
      <c r="E588" s="60">
        <f t="shared" si="37"/>
        <v>9.4089798122065726</v>
      </c>
      <c r="F588" s="60">
        <f t="shared" si="38"/>
        <v>0.39204082550860719</v>
      </c>
    </row>
    <row r="589" spans="1:6" x14ac:dyDescent="0.45">
      <c r="A589" s="7" t="s">
        <v>16</v>
      </c>
      <c r="B589" s="60"/>
      <c r="C589" s="62"/>
      <c r="D589" s="60">
        <f t="shared" si="36"/>
        <v>0</v>
      </c>
      <c r="E589" s="60">
        <f t="shared" si="37"/>
        <v>0</v>
      </c>
      <c r="F589" s="60">
        <f t="shared" si="38"/>
        <v>0</v>
      </c>
    </row>
    <row r="590" spans="1:6" x14ac:dyDescent="0.45">
      <c r="A590" s="7" t="s">
        <v>17</v>
      </c>
      <c r="B590" s="60"/>
      <c r="C590" s="62"/>
      <c r="D590" s="60">
        <f t="shared" si="36"/>
        <v>0</v>
      </c>
      <c r="E590" s="60">
        <f t="shared" si="37"/>
        <v>0</v>
      </c>
      <c r="F590" s="60">
        <f t="shared" si="38"/>
        <v>0</v>
      </c>
    </row>
    <row r="591" spans="1:6" x14ac:dyDescent="0.45">
      <c r="A591" s="1"/>
      <c r="B591" s="30"/>
      <c r="C591" s="30"/>
      <c r="D591" s="31"/>
      <c r="E591" s="31"/>
      <c r="F591" s="31"/>
    </row>
    <row r="592" spans="1:6" x14ac:dyDescent="0.45">
      <c r="A592" s="75"/>
      <c r="B592" s="30"/>
      <c r="C592" s="30"/>
      <c r="D592" s="31"/>
      <c r="E592" s="31"/>
      <c r="F592" s="31"/>
    </row>
    <row r="593" spans="1:6" x14ac:dyDescent="0.45">
      <c r="A593" s="75"/>
      <c r="B593" s="30"/>
      <c r="C593" s="30"/>
      <c r="D593" s="31"/>
      <c r="E593" s="31"/>
      <c r="F593" s="31"/>
    </row>
    <row r="594" spans="1:6" x14ac:dyDescent="0.45">
      <c r="A594" s="75"/>
      <c r="B594" s="30"/>
      <c r="C594" s="30"/>
      <c r="D594" s="31"/>
      <c r="E594" s="31"/>
      <c r="F594" s="31"/>
    </row>
    <row r="595" spans="1:6" x14ac:dyDescent="0.45">
      <c r="A595" s="75"/>
      <c r="B595" s="30"/>
      <c r="C595" s="30"/>
      <c r="D595" s="31"/>
      <c r="E595" s="31"/>
      <c r="F595" s="31"/>
    </row>
    <row r="596" spans="1:6" x14ac:dyDescent="0.45">
      <c r="A596" s="75"/>
      <c r="B596" s="30"/>
      <c r="C596" s="30"/>
      <c r="D596" s="31"/>
      <c r="E596" s="31"/>
      <c r="F596" s="31"/>
    </row>
    <row r="597" spans="1:6" x14ac:dyDescent="0.45">
      <c r="B597" s="30"/>
      <c r="C597" s="30"/>
      <c r="D597" s="31"/>
      <c r="E597" s="31"/>
      <c r="F597" s="31"/>
    </row>
    <row r="598" spans="1:6" x14ac:dyDescent="0.45">
      <c r="A598" s="75"/>
      <c r="B598" s="30"/>
      <c r="C598" s="30"/>
      <c r="D598" s="31"/>
      <c r="E598" s="31"/>
      <c r="F598" s="31"/>
    </row>
    <row r="599" spans="1:6" x14ac:dyDescent="0.45">
      <c r="A599" s="75"/>
      <c r="B599" s="30"/>
      <c r="C599" s="30"/>
      <c r="D599" s="31"/>
      <c r="E599" s="31"/>
      <c r="F599" s="31"/>
    </row>
    <row r="600" spans="1:6" x14ac:dyDescent="0.45">
      <c r="B600" s="30"/>
      <c r="C600" s="30"/>
      <c r="D600" s="31"/>
      <c r="E600" s="31"/>
      <c r="F600" s="31"/>
    </row>
    <row r="601" spans="1:6" x14ac:dyDescent="0.45">
      <c r="B601" s="30"/>
      <c r="C601" s="30"/>
      <c r="D601" s="31"/>
      <c r="E601" s="31"/>
      <c r="F601" s="31"/>
    </row>
  </sheetData>
  <autoFilter ref="A1:F602" xr:uid="{00000000-0009-0000-0000-00003A000000}"/>
  <mergeCells count="2">
    <mergeCell ref="B1:F1"/>
    <mergeCell ref="A1:A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05" fitToHeight="0" orientation="landscape" r:id="rId1"/>
  <headerFooter>
    <oddHeader>&amp;RANEXA 1</oddHeader>
    <oddFooter>&amp;C&amp;P&amp;R28.09.2018</oddFooter>
  </headerFooter>
  <rowBreaks count="12" manualBreakCount="12">
    <brk id="51" max="25" man="1"/>
    <brk id="100" max="25" man="1"/>
    <brk id="149" max="25" man="1"/>
    <brk id="198" max="25" man="1"/>
    <brk id="247" max="25" man="1"/>
    <brk id="296" max="25" man="1"/>
    <brk id="345" max="25" man="1"/>
    <brk id="394" max="25" man="1"/>
    <brk id="443" max="25" man="1"/>
    <brk id="492" max="25" man="1"/>
    <brk id="541" max="25" man="1"/>
    <brk id="602" max="2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INTRARI </vt:lpstr>
      <vt:lpstr>IESIRI</vt:lpstr>
      <vt:lpstr>IESIRI!Print_Area</vt:lpstr>
      <vt:lpstr>'INTRARI '!Print_Area</vt:lpstr>
      <vt:lpstr>IESIRI!Print_Titles</vt:lpstr>
      <vt:lpstr>'INTRARI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Adrian Ionita</dc:creator>
  <cp:lastModifiedBy>Marius Adrian Ionita</cp:lastModifiedBy>
  <cp:lastPrinted>2024-08-20T07:32:39Z</cp:lastPrinted>
  <dcterms:created xsi:type="dcterms:W3CDTF">2021-06-14T10:16:53Z</dcterms:created>
  <dcterms:modified xsi:type="dcterms:W3CDTF">2025-08-19T07:23:41Z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