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W:\Dep.Strategie\ServRelInvestitorii\Ciolpan\rezultate financiare\2023\rez. sem I 2023\Site TGN\RO\"/>
    </mc:Choice>
  </mc:AlternateContent>
  <xr:revisionPtr revIDLastSave="0" documentId="8_{C49F1F7F-BDC0-406C-8D25-C5B55B54A496}" xr6:coauthVersionLast="36" xr6:coauthVersionMax="36" xr10:uidLastSave="{00000000-0000-0000-0000-000000000000}"/>
  <bookViews>
    <workbookView xWindow="0" yWindow="0" windowWidth="19200" windowHeight="6465" tabRatio="860" xr2:uid="{00000000-000D-0000-FFFF-FFFF00000000}"/>
  </bookViews>
  <sheets>
    <sheet name=" Poz.Fin. 30062023-Ro " sheetId="1" r:id="rId1"/>
    <sheet name="Rez. Glob_30062023-Ro" sheetId="2" r:id="rId2"/>
    <sheet name="Capitaluri_30062023-Ro" sheetId="7" r:id="rId3"/>
    <sheet name="Flux de numerar_30062023_Ro" sheetId="9" r:id="rId4"/>
  </sheets>
  <definedNames>
    <definedName name="OLE_LINK12" localSheetId="0">' Poz.Fin. 30062023-Ro '!#REF!</definedName>
    <definedName name="OLE_LINK3" localSheetId="1">'Rez. Glob_30062023-Ro'!#REF!</definedName>
    <definedName name="OLE_LINK9" localSheetId="0">' Poz.Fin. 30062023-Ro 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9" l="1"/>
  <c r="C51" i="9"/>
  <c r="D44" i="9"/>
  <c r="C44" i="9"/>
  <c r="D23" i="9"/>
  <c r="C23" i="9"/>
  <c r="C29" i="9" s="1"/>
  <c r="C34" i="9" s="1"/>
  <c r="C53" i="9" l="1"/>
  <c r="C57" i="9" s="1"/>
  <c r="D29" i="9"/>
  <c r="D34" i="9" l="1"/>
  <c r="D53" i="9" s="1"/>
  <c r="D57" i="9" s="1"/>
  <c r="C32" i="2" l="1"/>
  <c r="C11" i="2"/>
  <c r="C21" i="2" l="1"/>
  <c r="C28" i="2" l="1"/>
  <c r="C34" i="2" l="1"/>
  <c r="B32" i="2"/>
  <c r="B11" i="2"/>
  <c r="C38" i="2" l="1"/>
  <c r="B21" i="2"/>
  <c r="C44" i="2" l="1"/>
  <c r="B28" i="2"/>
  <c r="B34" i="2" l="1"/>
  <c r="B38" i="2" l="1"/>
  <c r="C46" i="1"/>
  <c r="C30" i="1"/>
  <c r="C37" i="1"/>
  <c r="C18" i="1"/>
  <c r="C12" i="1"/>
  <c r="B44" i="2" l="1"/>
  <c r="C20" i="1"/>
  <c r="C48" i="1"/>
  <c r="C50" i="1" l="1"/>
</calcChain>
</file>

<file path=xl/sharedStrings.xml><?xml version="1.0" encoding="utf-8"?>
<sst xmlns="http://schemas.openxmlformats.org/spreadsheetml/2006/main" count="201" uniqueCount="144">
  <si>
    <t>ACTIV</t>
  </si>
  <si>
    <t>Active imobilizate</t>
  </si>
  <si>
    <t>Imobilizări necorporale</t>
  </si>
  <si>
    <t>Drepturi de utilizare a activelor luate in leasing</t>
  </si>
  <si>
    <t>Imobilizări corporale</t>
  </si>
  <si>
    <t>Creanţe comerciale şi alte creanţe</t>
  </si>
  <si>
    <t>Active circulante</t>
  </si>
  <si>
    <t>Stocuri</t>
  </si>
  <si>
    <t>Numerar şi echivalent de numerar</t>
  </si>
  <si>
    <t>Total activ</t>
  </si>
  <si>
    <t>CAPITALURI PROPRII ŞI DATORII</t>
  </si>
  <si>
    <t>Capitaluri proprii</t>
  </si>
  <si>
    <t>Capital social</t>
  </si>
  <si>
    <t>Primă de emisiune</t>
  </si>
  <si>
    <t>Alte rezerve</t>
  </si>
  <si>
    <t>Rezultatul reportat</t>
  </si>
  <si>
    <t>Datorii pe termen lung</t>
  </si>
  <si>
    <t>Provizion pentru beneficiile angajaţilor</t>
  </si>
  <si>
    <t>Venituri înregistrate în avans</t>
  </si>
  <si>
    <t>Impozit amânat de plată</t>
  </si>
  <si>
    <t>Datorii curente</t>
  </si>
  <si>
    <t>Provizion pentru riscuri şi cheltuieli</t>
  </si>
  <si>
    <t>Total datorii</t>
  </si>
  <si>
    <t>Total capitaluri proprii şi datorii</t>
  </si>
  <si>
    <t>Perioada</t>
  </si>
  <si>
    <t>Venituri din activitatea de transport intern</t>
  </si>
  <si>
    <t>Venituri din activitatea de transport international</t>
  </si>
  <si>
    <t>Alte venituri</t>
  </si>
  <si>
    <t>Venituri din exploatare inainte de activitatea de constructii conform cu IFRIC12 si echilibrare</t>
  </si>
  <si>
    <t>Amortizare</t>
  </si>
  <si>
    <t>Cheltuieli cu redevenţe</t>
  </si>
  <si>
    <t>Întreţinere şi transport</t>
  </si>
  <si>
    <t>Impozite şi alte sume datorate statului</t>
  </si>
  <si>
    <t xml:space="preserve">Alte cheltuieli de exploatare </t>
  </si>
  <si>
    <t>Profit din exploatare inainte de activitatea de constructii conform cu IFRIC12</t>
  </si>
  <si>
    <t>Venituri din activitatea de echilibrare</t>
  </si>
  <si>
    <t>Cheltuieli din activitatea de echilibrare</t>
  </si>
  <si>
    <t>Venituri din activitatea de constructii conform cu IFRIC12</t>
  </si>
  <si>
    <t>Costul activelor construite conform cu IFRIC12</t>
  </si>
  <si>
    <t>Profit din exploatare</t>
  </si>
  <si>
    <t xml:space="preserve">Venituri financiare </t>
  </si>
  <si>
    <t xml:space="preserve">Cheltuieli financiare </t>
  </si>
  <si>
    <t>Venituri financiare, net</t>
  </si>
  <si>
    <t>Profit înainte de impozitare</t>
  </si>
  <si>
    <t xml:space="preserve">Cheltuiala cu impozitul pe profit </t>
  </si>
  <si>
    <t xml:space="preserve">Profit net aferent perioadei </t>
  </si>
  <si>
    <t xml:space="preserve">   </t>
  </si>
  <si>
    <t>Rezultatul global total aferent perioadei</t>
  </si>
  <si>
    <t>-</t>
  </si>
  <si>
    <t>Împrumuturi pe termen Scurt</t>
  </si>
  <si>
    <t>Imobilizări financiare</t>
  </si>
  <si>
    <t>Creanţe comerciale şi  alte creanţe</t>
  </si>
  <si>
    <t>Ajustări ale capitalului social la hiperinflaţie</t>
  </si>
  <si>
    <t>Imprumuturi pe termen lung</t>
  </si>
  <si>
    <t>Datorii comerciale şi alte datorii</t>
  </si>
  <si>
    <t xml:space="preserve">Cheltuieli cu angajaţii </t>
  </si>
  <si>
    <t xml:space="preserve">Consum gaze SNT, materiale şi consumabile utilizate </t>
  </si>
  <si>
    <t>Venituri/Cheltuieli cu provizionul pentru riscuri şi cheltuieli</t>
  </si>
  <si>
    <t xml:space="preserve">Impozit amânat </t>
  </si>
  <si>
    <t xml:space="preserve"> </t>
  </si>
  <si>
    <t>Capital</t>
  </si>
  <si>
    <t xml:space="preserve">         social</t>
  </si>
  <si>
    <t>Ajustări ale</t>
  </si>
  <si>
    <t>Primă de</t>
  </si>
  <si>
    <t xml:space="preserve">   emisiune</t>
  </si>
  <si>
    <t xml:space="preserve"> Alte rezerve</t>
  </si>
  <si>
    <t>Rezultatul</t>
  </si>
  <si>
    <t xml:space="preserve">       reportat</t>
  </si>
  <si>
    <t>Total capitaluri</t>
  </si>
  <si>
    <t xml:space="preserve">         proprii</t>
  </si>
  <si>
    <t>Elemente ale rezultatului global</t>
  </si>
  <si>
    <t>Profit net aferent perioadei</t>
  </si>
  <si>
    <t xml:space="preserve">                        -</t>
  </si>
  <si>
    <t>Câștigul/pierderea actuarială aferentă perioadei</t>
  </si>
  <si>
    <t>Tranzacţii cu acţionarii:</t>
  </si>
  <si>
    <t xml:space="preserve">                          -</t>
  </si>
  <si>
    <t>Ajustări pentru:</t>
  </si>
  <si>
    <t xml:space="preserve">Câştig/(pierdere) din cedarea de mijloace fixe </t>
  </si>
  <si>
    <t>Provizioane pentru riscuri şi cheltuieli</t>
  </si>
  <si>
    <t>Pierdere din creanțe și debitori diverși</t>
  </si>
  <si>
    <t xml:space="preserve">Ajustări pentru deprecierea creanţelor </t>
  </si>
  <si>
    <t>Venituri din dobânzi</t>
  </si>
  <si>
    <t>Cheltuieli din dobânzi</t>
  </si>
  <si>
    <t>Ajustarea Creantei privind Acordul de Concesiune</t>
  </si>
  <si>
    <t>Alte cheltuieli și venituri</t>
  </si>
  <si>
    <t xml:space="preserve">(Creştere)/ descreştere creanţe comerciale şi alte creanţe </t>
  </si>
  <si>
    <t xml:space="preserve">(Creştere)/descreştere stocuri </t>
  </si>
  <si>
    <t xml:space="preserve">Creştere/(descreştere) datorii comerciale şi alte datorii </t>
  </si>
  <si>
    <t>Numerar generat din exploatare</t>
  </si>
  <si>
    <t>Venituri din taxe de racordare. fonduri nerambursabile  și bunuri preluate cu titlu gratuit</t>
  </si>
  <si>
    <t>Efectul variaţiei ratelor de schimb asupra  altor elemente decât cele din exploatare</t>
  </si>
  <si>
    <t>Profit din exploatare înainte de modificările în capitalul circulant</t>
  </si>
  <si>
    <t>Dobânzi primite</t>
  </si>
  <si>
    <t>Dobânzi plătite</t>
  </si>
  <si>
    <t>Impozit pe profit plătit</t>
  </si>
  <si>
    <t xml:space="preserve">Intrări de numerar net generat din </t>
  </si>
  <si>
    <t xml:space="preserve">   activitatea de exploatare</t>
  </si>
  <si>
    <t>Investiții financiare/participații</t>
  </si>
  <si>
    <t>Incasări din cedarea de imobilizări corporale</t>
  </si>
  <si>
    <t>Rambursări împrumuturi termen lung</t>
  </si>
  <si>
    <t>Plăţi leasing (IFRS 16)</t>
  </si>
  <si>
    <t>Dividende plătite</t>
  </si>
  <si>
    <t>Numerar net utilizat în activităţi de</t>
  </si>
  <si>
    <t xml:space="preserve">    finanţare</t>
  </si>
  <si>
    <t xml:space="preserve">Modificarea netă a numerarului şi </t>
  </si>
  <si>
    <t xml:space="preserve">   echivalentului de numerar</t>
  </si>
  <si>
    <t xml:space="preserve">Numerar şi echivalent de numerar </t>
  </si>
  <si>
    <t xml:space="preserve">   la început de an</t>
  </si>
  <si>
    <t xml:space="preserve">   la sfârşit de perioadă</t>
  </si>
  <si>
    <t>Numerar din taxe de racordare şi fonduri nerambursabile</t>
  </si>
  <si>
    <t>Plăţi pentru achiziţia de imobilizări corporale</t>
  </si>
  <si>
    <t>Plăţi pentru achiziţia de imobilizări necorporale</t>
  </si>
  <si>
    <t>Flux de trezorerie din activităţi de Investiţii</t>
  </si>
  <si>
    <t>Numerar net utilizat în activităţi de Investiţii</t>
  </si>
  <si>
    <t>Trageri/rambursări credit pentru capital de lucru</t>
  </si>
  <si>
    <t>Dividende aferente anului 2021</t>
  </si>
  <si>
    <t>Sold la 31 decembrie 2022</t>
  </si>
  <si>
    <t>31 decembrie 2022</t>
  </si>
  <si>
    <t xml:space="preserve">                            -</t>
  </si>
  <si>
    <t>Număr de acțiuni</t>
  </si>
  <si>
    <t>Constituire rezerve din profit</t>
  </si>
  <si>
    <t>Majorare rezervă legală</t>
  </si>
  <si>
    <t>Flux de trezorerie din activităţi de   finanţare</t>
  </si>
  <si>
    <t>(neauditat)</t>
  </si>
  <si>
    <t xml:space="preserve">(neauditat) </t>
  </si>
  <si>
    <t>capitalului social</t>
  </si>
  <si>
    <t>Sold la 1 ianuarie 2022</t>
  </si>
  <si>
    <t xml:space="preserve">                         -</t>
  </si>
  <si>
    <t xml:space="preserve">                           -</t>
  </si>
  <si>
    <t xml:space="preserve">Majorare capital social prin încorporarea rezervelor </t>
  </si>
  <si>
    <t>Dividende aferente anului 2022</t>
  </si>
  <si>
    <t xml:space="preserve">30 iunie 2023     </t>
  </si>
  <si>
    <t>Alte elemente ale rezultatului global</t>
  </si>
  <si>
    <t>31-06-2023</t>
  </si>
  <si>
    <t>31-06-2022</t>
  </si>
  <si>
    <t>Rezultatul pe acţiune, de bază şi diluat (exprimat în lei pe acţiune)</t>
  </si>
  <si>
    <t>Sold la 31 iunie 2022</t>
  </si>
  <si>
    <t>Sold la 30 iunie 2023 (neauditat)</t>
  </si>
  <si>
    <t xml:space="preserve">Perioada de șase luni încheiată la </t>
  </si>
  <si>
    <t>30 iunie 2022</t>
  </si>
  <si>
    <t>Provizioane pentru beneficiile angajatilor</t>
  </si>
  <si>
    <t>Ajustări pentru deprecierea stocurilor</t>
  </si>
  <si>
    <t>Efectele actualizarii provizionului pentru beneficiile acordate</t>
  </si>
  <si>
    <t>30 iunie 2023 (neauditat)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</si>
</sst>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#,##0.000_);\(#,##0.000\)"/>
  </numFmts>
  <fonts count="27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u/>
      <sz val="12"/>
      <name val="Arial Narrow"/>
      <family val="2"/>
    </font>
    <font>
      <b/>
      <u/>
      <sz val="12"/>
      <color theme="1"/>
      <name val="Segoe UI"/>
      <family val="2"/>
    </font>
    <font>
      <sz val="12"/>
      <color theme="1"/>
      <name val="Segoe UI"/>
      <family val="2"/>
    </font>
    <font>
      <b/>
      <u val="double"/>
      <sz val="12"/>
      <color theme="1"/>
      <name val="Segoe UI"/>
      <family val="2"/>
    </font>
    <font>
      <i/>
      <sz val="12"/>
      <color theme="1"/>
      <name val="Segoe UI"/>
      <family val="2"/>
    </font>
    <font>
      <u/>
      <sz val="12"/>
      <color theme="1"/>
      <name val="Segoe UI"/>
      <family val="2"/>
    </font>
    <font>
      <b/>
      <sz val="12"/>
      <color rgb="FF000000"/>
      <name val="Segoe UI"/>
      <family val="2"/>
    </font>
    <font>
      <b/>
      <u/>
      <sz val="12"/>
      <color rgb="FF000000"/>
      <name val="Segoe UI"/>
      <family val="2"/>
    </font>
    <font>
      <b/>
      <sz val="12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1"/>
      <name val="Georgia"/>
      <family val="1"/>
    </font>
    <font>
      <b/>
      <sz val="12"/>
      <color rgb="FF000000"/>
      <name val="Georgia"/>
      <family val="1"/>
    </font>
    <font>
      <b/>
      <u/>
      <sz val="10"/>
      <color theme="1"/>
      <name val="Georgia"/>
      <family val="1"/>
    </font>
    <font>
      <u/>
      <sz val="10"/>
      <color theme="1"/>
      <name val="Georgia"/>
      <family val="1"/>
    </font>
    <font>
      <b/>
      <sz val="10"/>
      <name val="Georgia"/>
      <family val="1"/>
    </font>
    <font>
      <b/>
      <u val="double"/>
      <sz val="10"/>
      <color theme="1"/>
      <name val="Georgia"/>
      <family val="1"/>
    </font>
    <font>
      <u val="double"/>
      <sz val="12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3" fontId="2" fillId="0" borderId="3" xfId="0" applyNumberFormat="1" applyFont="1" applyFill="1" applyBorder="1" applyAlignment="1">
      <alignment horizontal="right" wrapText="1"/>
    </xf>
    <xf numFmtId="0" fontId="6" fillId="0" borderId="0" xfId="0" applyFont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64" fontId="1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/>
    <xf numFmtId="37" fontId="7" fillId="0" borderId="1" xfId="0" applyNumberFormat="1" applyFont="1" applyFill="1" applyBorder="1"/>
    <xf numFmtId="37" fontId="7" fillId="0" borderId="2" xfId="0" applyNumberFormat="1" applyFont="1" applyFill="1" applyBorder="1" applyAlignment="1">
      <alignment horizontal="right"/>
    </xf>
    <xf numFmtId="37" fontId="7" fillId="0" borderId="3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14" fontId="10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9" fontId="6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0" fontId="12" fillId="0" borderId="0" xfId="0" applyFont="1"/>
    <xf numFmtId="0" fontId="16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11" fillId="0" borderId="0" xfId="0" applyNumberFormat="1" applyFont="1" applyAlignment="1">
      <alignment vertical="center" wrapText="1"/>
    </xf>
    <xf numFmtId="3" fontId="11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3" fontId="13" fillId="0" borderId="0" xfId="0" applyNumberFormat="1" applyFont="1" applyAlignment="1">
      <alignment vertical="center" wrapText="1"/>
    </xf>
    <xf numFmtId="37" fontId="7" fillId="0" borderId="0" xfId="0" applyNumberFormat="1" applyFont="1" applyFill="1"/>
    <xf numFmtId="0" fontId="7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165" fontId="6" fillId="0" borderId="0" xfId="0" applyNumberFormat="1" applyFont="1" applyFill="1"/>
    <xf numFmtId="0" fontId="12" fillId="0" borderId="0" xfId="0" applyFont="1" applyAlignment="1">
      <alignment horizontal="left" vertical="center" wrapText="1"/>
    </xf>
    <xf numFmtId="0" fontId="19" fillId="0" borderId="0" xfId="0" applyFont="1"/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3" fontId="12" fillId="0" borderId="0" xfId="0" applyNumberFormat="1" applyFont="1" applyAlignment="1">
      <alignment horizontal="right" vertical="center" wrapText="1"/>
    </xf>
    <xf numFmtId="37" fontId="6" fillId="0" borderId="0" xfId="0" applyNumberFormat="1" applyFont="1" applyFill="1" applyAlignment="1">
      <alignment horizontal="right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3" fontId="23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horizontal="right" vertical="center" wrapText="1"/>
    </xf>
    <xf numFmtId="3" fontId="25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37" fontId="6" fillId="0" borderId="0" xfId="0" applyNumberFormat="1" applyFont="1"/>
    <xf numFmtId="3" fontId="26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50"/>
  <sheetViews>
    <sheetView tabSelected="1" zoomScale="70" zoomScaleNormal="70" workbookViewId="0">
      <selection activeCell="H13" sqref="H13"/>
    </sheetView>
  </sheetViews>
  <sheetFormatPr defaultColWidth="9.140625" defaultRowHeight="17.25" x14ac:dyDescent="0.3"/>
  <cols>
    <col min="1" max="1" width="9.140625" style="14"/>
    <col min="2" max="2" width="48.85546875" style="1" customWidth="1"/>
    <col min="3" max="3" width="21.140625" style="2" customWidth="1"/>
    <col min="4" max="4" width="21.5703125" style="2" customWidth="1"/>
    <col min="5" max="16384" width="9.140625" style="14"/>
  </cols>
  <sheetData>
    <row r="1" spans="2:4" ht="18" thickBot="1" x14ac:dyDescent="0.35"/>
    <row r="2" spans="2:4" ht="34.5" x14ac:dyDescent="0.3">
      <c r="B2" s="3"/>
      <c r="C2" s="4" t="s">
        <v>131</v>
      </c>
      <c r="D2" s="4" t="s">
        <v>117</v>
      </c>
    </row>
    <row r="3" spans="2:4" ht="18" thickBot="1" x14ac:dyDescent="0.35">
      <c r="B3" s="3"/>
      <c r="C3" s="26" t="s">
        <v>123</v>
      </c>
      <c r="D3" s="26"/>
    </row>
    <row r="4" spans="2:4" x14ac:dyDescent="0.3">
      <c r="B4" s="3" t="s">
        <v>0</v>
      </c>
      <c r="C4" s="25"/>
      <c r="D4" s="25"/>
    </row>
    <row r="5" spans="2:4" x14ac:dyDescent="0.3">
      <c r="B5" s="3" t="s">
        <v>1</v>
      </c>
    </row>
    <row r="6" spans="2:4" x14ac:dyDescent="0.3">
      <c r="B6" s="6" t="s">
        <v>4</v>
      </c>
      <c r="C6" s="27">
        <v>396136007</v>
      </c>
      <c r="D6" s="2">
        <v>418131904</v>
      </c>
    </row>
    <row r="7" spans="2:4" ht="34.5" x14ac:dyDescent="0.3">
      <c r="B7" s="8" t="s">
        <v>3</v>
      </c>
      <c r="C7" s="27">
        <v>16588335</v>
      </c>
      <c r="D7" s="2">
        <v>16934813</v>
      </c>
    </row>
    <row r="8" spans="2:4" x14ac:dyDescent="0.3">
      <c r="B8" s="8" t="s">
        <v>2</v>
      </c>
      <c r="C8" s="27">
        <v>3702752392</v>
      </c>
      <c r="D8" s="2">
        <v>3909577432</v>
      </c>
    </row>
    <row r="9" spans="2:4" x14ac:dyDescent="0.3">
      <c r="B9" s="6" t="s">
        <v>50</v>
      </c>
      <c r="C9" s="27">
        <v>191122702</v>
      </c>
      <c r="D9" s="2">
        <v>191122702</v>
      </c>
    </row>
    <row r="10" spans="2:4" x14ac:dyDescent="0.3">
      <c r="B10" s="6" t="s">
        <v>5</v>
      </c>
      <c r="C10" s="27">
        <v>2313394722</v>
      </c>
      <c r="D10" s="2">
        <v>2141205427</v>
      </c>
    </row>
    <row r="11" spans="2:4" ht="18" thickBot="1" x14ac:dyDescent="0.35">
      <c r="B11" s="14" t="s">
        <v>58</v>
      </c>
      <c r="C11" s="27">
        <v>3329524</v>
      </c>
      <c r="D11" s="27">
        <v>0</v>
      </c>
    </row>
    <row r="12" spans="2:4" ht="18" thickBot="1" x14ac:dyDescent="0.35">
      <c r="B12" s="3"/>
      <c r="C12" s="9">
        <f>SUM(C6:C11)</f>
        <v>6623323682</v>
      </c>
      <c r="D12" s="9">
        <v>6676972278</v>
      </c>
    </row>
    <row r="13" spans="2:4" x14ac:dyDescent="0.3">
      <c r="B13" s="6"/>
    </row>
    <row r="14" spans="2:4" x14ac:dyDescent="0.3">
      <c r="B14" s="3" t="s">
        <v>6</v>
      </c>
    </row>
    <row r="15" spans="2:4" x14ac:dyDescent="0.3">
      <c r="B15" s="8" t="s">
        <v>7</v>
      </c>
      <c r="C15" s="2">
        <v>572816492</v>
      </c>
      <c r="D15" s="2">
        <v>609876837</v>
      </c>
    </row>
    <row r="16" spans="2:4" x14ac:dyDescent="0.3">
      <c r="B16" s="6" t="s">
        <v>51</v>
      </c>
      <c r="C16" s="2">
        <v>198326231</v>
      </c>
      <c r="D16" s="2">
        <v>335331267</v>
      </c>
    </row>
    <row r="17" spans="2:4" ht="18" thickBot="1" x14ac:dyDescent="0.35">
      <c r="B17" s="6" t="s">
        <v>8</v>
      </c>
      <c r="C17" s="2">
        <v>331703313</v>
      </c>
      <c r="D17" s="2">
        <v>384237135</v>
      </c>
    </row>
    <row r="18" spans="2:4" ht="18" thickBot="1" x14ac:dyDescent="0.35">
      <c r="B18" s="3"/>
      <c r="C18" s="10">
        <f>SUM(C15:C17)</f>
        <v>1102846036</v>
      </c>
      <c r="D18" s="10">
        <v>1329445239</v>
      </c>
    </row>
    <row r="19" spans="2:4" x14ac:dyDescent="0.3">
      <c r="B19" s="3"/>
      <c r="C19" s="5"/>
      <c r="D19" s="5"/>
    </row>
    <row r="20" spans="2:4" ht="18" thickBot="1" x14ac:dyDescent="0.35">
      <c r="B20" s="3" t="s">
        <v>9</v>
      </c>
      <c r="C20" s="11">
        <f>C18+C12</f>
        <v>7726169718</v>
      </c>
      <c r="D20" s="11">
        <v>8006417517</v>
      </c>
    </row>
    <row r="21" spans="2:4" ht="18" thickTop="1" x14ac:dyDescent="0.3">
      <c r="B21" s="6"/>
    </row>
    <row r="22" spans="2:4" x14ac:dyDescent="0.3">
      <c r="B22" s="12" t="s">
        <v>10</v>
      </c>
    </row>
    <row r="23" spans="2:4" x14ac:dyDescent="0.3">
      <c r="B23" s="6"/>
    </row>
    <row r="24" spans="2:4" x14ac:dyDescent="0.3">
      <c r="B24" s="3" t="s">
        <v>11</v>
      </c>
    </row>
    <row r="25" spans="2:4" x14ac:dyDescent="0.3">
      <c r="B25" s="6" t="s">
        <v>12</v>
      </c>
      <c r="C25" s="2">
        <v>1883815040</v>
      </c>
      <c r="D25" s="2">
        <v>1883815040</v>
      </c>
    </row>
    <row r="26" spans="2:4" x14ac:dyDescent="0.3">
      <c r="B26" s="6" t="s">
        <v>52</v>
      </c>
      <c r="C26" s="2">
        <v>441418396</v>
      </c>
      <c r="D26" s="2">
        <v>441418396</v>
      </c>
    </row>
    <row r="27" spans="2:4" x14ac:dyDescent="0.3">
      <c r="B27" s="6" t="s">
        <v>13</v>
      </c>
      <c r="C27" s="2">
        <v>247478865</v>
      </c>
      <c r="D27" s="2">
        <v>247478865</v>
      </c>
    </row>
    <row r="28" spans="2:4" x14ac:dyDescent="0.3">
      <c r="B28" s="6" t="s">
        <v>14</v>
      </c>
      <c r="C28" s="2">
        <v>1265796861</v>
      </c>
      <c r="D28" s="2">
        <v>1265796861</v>
      </c>
    </row>
    <row r="29" spans="2:4" ht="18" thickBot="1" x14ac:dyDescent="0.35">
      <c r="B29" s="6" t="s">
        <v>15</v>
      </c>
      <c r="C29" s="2">
        <v>197585677</v>
      </c>
      <c r="D29" s="2">
        <v>244236598</v>
      </c>
    </row>
    <row r="30" spans="2:4" ht="18" thickBot="1" x14ac:dyDescent="0.35">
      <c r="B30" s="3"/>
      <c r="C30" s="10">
        <f>SUM(C25:C29)</f>
        <v>4036094839</v>
      </c>
      <c r="D30" s="10">
        <v>4082745760</v>
      </c>
    </row>
    <row r="31" spans="2:4" x14ac:dyDescent="0.3">
      <c r="B31" s="12" t="s">
        <v>16</v>
      </c>
    </row>
    <row r="32" spans="2:4" x14ac:dyDescent="0.3">
      <c r="B32" s="6" t="s">
        <v>53</v>
      </c>
      <c r="C32" s="2">
        <v>1782336650</v>
      </c>
      <c r="D32" s="2">
        <v>1871382547</v>
      </c>
    </row>
    <row r="33" spans="2:4" x14ac:dyDescent="0.3">
      <c r="B33" s="6" t="s">
        <v>17</v>
      </c>
      <c r="C33" s="2">
        <v>116578945</v>
      </c>
      <c r="D33" s="2">
        <v>110895341</v>
      </c>
    </row>
    <row r="34" spans="2:4" x14ac:dyDescent="0.3">
      <c r="B34" s="6" t="s">
        <v>18</v>
      </c>
      <c r="C34" s="2">
        <v>906577969</v>
      </c>
      <c r="D34" s="2">
        <v>969150112</v>
      </c>
    </row>
    <row r="35" spans="2:4" x14ac:dyDescent="0.3">
      <c r="B35" s="6" t="s">
        <v>19</v>
      </c>
      <c r="C35" s="17" t="s">
        <v>48</v>
      </c>
      <c r="D35" s="17">
        <v>1206204</v>
      </c>
    </row>
    <row r="36" spans="2:4" ht="18" thickBot="1" x14ac:dyDescent="0.35">
      <c r="B36" s="6" t="s">
        <v>54</v>
      </c>
      <c r="C36" s="2">
        <v>13412228</v>
      </c>
      <c r="D36" s="2">
        <v>14178481</v>
      </c>
    </row>
    <row r="37" spans="2:4" ht="18" thickBot="1" x14ac:dyDescent="0.35">
      <c r="B37" s="3"/>
      <c r="C37" s="10">
        <f>SUM(C32:C36)</f>
        <v>2818905792</v>
      </c>
      <c r="D37" s="10">
        <v>2966812685</v>
      </c>
    </row>
    <row r="39" spans="2:4" x14ac:dyDescent="0.3">
      <c r="B39" s="3"/>
    </row>
    <row r="40" spans="2:4" x14ac:dyDescent="0.3">
      <c r="B40" s="3" t="s">
        <v>20</v>
      </c>
    </row>
    <row r="41" spans="2:4" x14ac:dyDescent="0.3">
      <c r="B41" s="6" t="s">
        <v>54</v>
      </c>
      <c r="C41" s="2">
        <v>569210494</v>
      </c>
      <c r="D41" s="2">
        <v>631538978</v>
      </c>
    </row>
    <row r="42" spans="2:4" x14ac:dyDescent="0.3">
      <c r="B42" s="6" t="s">
        <v>18</v>
      </c>
      <c r="C42" s="2">
        <v>112818401</v>
      </c>
      <c r="D42" s="2">
        <v>107439092</v>
      </c>
    </row>
    <row r="43" spans="2:4" x14ac:dyDescent="0.3">
      <c r="B43" s="6" t="s">
        <v>21</v>
      </c>
      <c r="C43" s="2">
        <v>50874826</v>
      </c>
      <c r="D43" s="2">
        <v>81197994</v>
      </c>
    </row>
    <row r="44" spans="2:4" x14ac:dyDescent="0.3">
      <c r="B44" s="6" t="s">
        <v>49</v>
      </c>
      <c r="C44" s="2">
        <v>132226573</v>
      </c>
      <c r="D44" s="2">
        <v>132098774</v>
      </c>
    </row>
    <row r="45" spans="2:4" ht="18" thickBot="1" x14ac:dyDescent="0.35">
      <c r="B45" s="6" t="s">
        <v>17</v>
      </c>
      <c r="C45" s="2">
        <v>6038793</v>
      </c>
      <c r="D45" s="2">
        <v>4584234</v>
      </c>
    </row>
    <row r="46" spans="2:4" ht="18" thickBot="1" x14ac:dyDescent="0.35">
      <c r="B46" s="3"/>
      <c r="C46" s="9">
        <f>SUM(C41:C45)</f>
        <v>871169087</v>
      </c>
      <c r="D46" s="9">
        <v>956859072</v>
      </c>
    </row>
    <row r="47" spans="2:4" x14ac:dyDescent="0.3">
      <c r="B47" s="3"/>
      <c r="C47" s="7"/>
      <c r="D47" s="7"/>
    </row>
    <row r="48" spans="2:4" ht="18" thickBot="1" x14ac:dyDescent="0.35">
      <c r="B48" s="3" t="s">
        <v>22</v>
      </c>
      <c r="C48" s="13">
        <f>C37+C46</f>
        <v>3690074879</v>
      </c>
      <c r="D48" s="13">
        <v>3923671757</v>
      </c>
    </row>
    <row r="49" spans="2:4" x14ac:dyDescent="0.3">
      <c r="B49" s="3"/>
      <c r="C49" s="5"/>
      <c r="D49" s="5"/>
    </row>
    <row r="50" spans="2:4" x14ac:dyDescent="0.3">
      <c r="B50" s="3" t="s">
        <v>23</v>
      </c>
      <c r="C50" s="18">
        <f>C30+C48</f>
        <v>7726169718</v>
      </c>
      <c r="D50" s="18">
        <v>8006417517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8"/>
  <sheetViews>
    <sheetView zoomScale="60" zoomScaleNormal="60" workbookViewId="0">
      <selection activeCell="E29" sqref="E29"/>
    </sheetView>
  </sheetViews>
  <sheetFormatPr defaultColWidth="8.85546875" defaultRowHeight="17.25" x14ac:dyDescent="0.3"/>
  <cols>
    <col min="1" max="1" width="85.140625" style="1" bestFit="1" customWidth="1"/>
    <col min="2" max="3" width="20.42578125" style="19" customWidth="1"/>
    <col min="4" max="7" width="8.85546875" style="14"/>
    <col min="8" max="8" width="53.5703125" style="14" customWidth="1"/>
    <col min="9" max="9" width="8.85546875" style="14"/>
    <col min="10" max="10" width="20" style="14" customWidth="1"/>
    <col min="11" max="11" width="20.140625" style="14" customWidth="1"/>
    <col min="12" max="16384" width="8.85546875" style="14"/>
  </cols>
  <sheetData>
    <row r="1" spans="1:11" ht="18" thickBot="1" x14ac:dyDescent="0.35">
      <c r="H1" s="59"/>
      <c r="I1" s="67"/>
      <c r="J1" s="61"/>
      <c r="K1" s="61"/>
    </row>
    <row r="2" spans="1:11" x14ac:dyDescent="0.3">
      <c r="A2" s="76"/>
      <c r="B2" s="21" t="s">
        <v>24</v>
      </c>
      <c r="C2" s="21" t="s">
        <v>24</v>
      </c>
      <c r="H2" s="23"/>
      <c r="I2" s="60"/>
      <c r="J2" s="68"/>
      <c r="K2" s="68"/>
    </row>
    <row r="3" spans="1:11" x14ac:dyDescent="0.3">
      <c r="A3" s="76"/>
      <c r="B3" s="24">
        <v>44927</v>
      </c>
      <c r="C3" s="24">
        <v>44562</v>
      </c>
      <c r="H3" s="23"/>
      <c r="I3" s="60"/>
      <c r="J3" s="68"/>
      <c r="K3" s="68"/>
    </row>
    <row r="4" spans="1:11" x14ac:dyDescent="0.3">
      <c r="A4" s="76"/>
      <c r="B4" s="24" t="s">
        <v>133</v>
      </c>
      <c r="C4" s="24" t="s">
        <v>134</v>
      </c>
      <c r="H4" s="23"/>
      <c r="I4" s="60"/>
      <c r="J4" s="68"/>
      <c r="K4" s="68"/>
    </row>
    <row r="5" spans="1:11" ht="18" thickBot="1" x14ac:dyDescent="0.35">
      <c r="A5" s="15"/>
      <c r="B5" s="26" t="s">
        <v>124</v>
      </c>
      <c r="C5" s="26" t="s">
        <v>124</v>
      </c>
      <c r="H5" s="23"/>
      <c r="I5" s="60"/>
      <c r="J5" s="68"/>
      <c r="K5" s="68"/>
    </row>
    <row r="6" spans="1:11" ht="18" thickBot="1" x14ac:dyDescent="0.35">
      <c r="A6" s="15"/>
      <c r="B6" s="22"/>
      <c r="C6" s="22"/>
      <c r="H6" s="23"/>
      <c r="I6" s="60"/>
      <c r="J6" s="68"/>
      <c r="K6" s="68"/>
    </row>
    <row r="7" spans="1:11" x14ac:dyDescent="0.3">
      <c r="A7" s="15"/>
      <c r="H7" s="23"/>
      <c r="I7" s="60"/>
      <c r="J7" s="68"/>
      <c r="K7" s="68"/>
    </row>
    <row r="8" spans="1:11" x14ac:dyDescent="0.3">
      <c r="A8" s="6" t="s">
        <v>25</v>
      </c>
      <c r="B8" s="19">
        <v>631169954</v>
      </c>
      <c r="C8" s="19">
        <v>592600537</v>
      </c>
      <c r="F8" s="72"/>
      <c r="G8" s="72"/>
      <c r="H8" s="23"/>
      <c r="I8" s="60"/>
      <c r="J8" s="64"/>
      <c r="K8" s="64"/>
    </row>
    <row r="9" spans="1:11" x14ac:dyDescent="0.3">
      <c r="A9" s="6" t="s">
        <v>26</v>
      </c>
      <c r="B9" s="19">
        <v>58871631</v>
      </c>
      <c r="C9" s="19">
        <v>42415513</v>
      </c>
      <c r="F9" s="72"/>
      <c r="G9" s="72"/>
      <c r="H9" s="23"/>
      <c r="I9" s="60"/>
      <c r="J9" s="64"/>
      <c r="K9" s="64"/>
    </row>
    <row r="10" spans="1:11" ht="18" thickBot="1" x14ac:dyDescent="0.35">
      <c r="A10" s="6" t="s">
        <v>27</v>
      </c>
      <c r="B10" s="19">
        <v>67097710</v>
      </c>
      <c r="C10" s="19">
        <v>68905130</v>
      </c>
      <c r="F10" s="72"/>
      <c r="G10" s="72"/>
      <c r="H10" s="23"/>
      <c r="I10" s="62"/>
      <c r="J10" s="65"/>
      <c r="K10" s="65"/>
    </row>
    <row r="11" spans="1:11" ht="35.25" thickBot="1" x14ac:dyDescent="0.35">
      <c r="A11" s="3" t="s">
        <v>28</v>
      </c>
      <c r="B11" s="20">
        <f>SUM(B8:B10)</f>
        <v>757139295</v>
      </c>
      <c r="C11" s="20">
        <f>SUM(C8:C10)</f>
        <v>703921180</v>
      </c>
      <c r="F11" s="72"/>
      <c r="G11" s="72"/>
      <c r="H11" s="59"/>
      <c r="I11" s="77"/>
      <c r="J11" s="74"/>
      <c r="K11" s="74"/>
    </row>
    <row r="12" spans="1:11" x14ac:dyDescent="0.3">
      <c r="A12" s="6"/>
      <c r="F12" s="72"/>
      <c r="G12" s="72"/>
      <c r="H12" s="59"/>
      <c r="I12" s="77"/>
      <c r="J12" s="75"/>
      <c r="K12" s="75"/>
    </row>
    <row r="13" spans="1:11" x14ac:dyDescent="0.3">
      <c r="A13" s="6" t="s">
        <v>29</v>
      </c>
      <c r="B13" s="19">
        <v>-225162176</v>
      </c>
      <c r="C13" s="19">
        <v>-209636419</v>
      </c>
      <c r="F13" s="72"/>
      <c r="G13" s="72"/>
      <c r="H13" s="23"/>
      <c r="I13" s="62"/>
      <c r="J13" s="64"/>
      <c r="K13" s="64"/>
    </row>
    <row r="14" spans="1:11" x14ac:dyDescent="0.3">
      <c r="A14" s="6" t="s">
        <v>55</v>
      </c>
      <c r="B14" s="19">
        <v>-276327811</v>
      </c>
      <c r="C14" s="19">
        <v>-234034577</v>
      </c>
      <c r="F14" s="72"/>
      <c r="G14" s="72"/>
      <c r="H14" s="23"/>
      <c r="I14" s="62"/>
      <c r="J14" s="64"/>
      <c r="K14" s="64"/>
    </row>
    <row r="15" spans="1:11" x14ac:dyDescent="0.3">
      <c r="A15" s="6" t="s">
        <v>56</v>
      </c>
      <c r="B15" s="19">
        <v>-75588406</v>
      </c>
      <c r="C15" s="19">
        <v>-93645012</v>
      </c>
      <c r="F15" s="72"/>
      <c r="G15" s="72"/>
      <c r="H15" s="23"/>
      <c r="I15" s="62"/>
      <c r="J15" s="64"/>
      <c r="K15" s="64"/>
    </row>
    <row r="16" spans="1:11" x14ac:dyDescent="0.3">
      <c r="A16" s="6" t="s">
        <v>30</v>
      </c>
      <c r="B16" s="19">
        <v>-2760167</v>
      </c>
      <c r="C16" s="19">
        <v>-2540064</v>
      </c>
      <c r="F16" s="72"/>
      <c r="G16" s="72"/>
      <c r="H16" s="23"/>
      <c r="I16" s="62"/>
      <c r="J16" s="64"/>
      <c r="K16" s="64"/>
    </row>
    <row r="17" spans="1:11" x14ac:dyDescent="0.3">
      <c r="A17" s="6" t="s">
        <v>31</v>
      </c>
      <c r="B17" s="19">
        <v>-15784323</v>
      </c>
      <c r="C17" s="19">
        <v>-15664500</v>
      </c>
      <c r="F17" s="72"/>
      <c r="G17" s="72"/>
      <c r="H17" s="23"/>
      <c r="I17" s="62"/>
      <c r="J17" s="64"/>
      <c r="K17" s="64"/>
    </row>
    <row r="18" spans="1:11" x14ac:dyDescent="0.3">
      <c r="A18" s="6" t="s">
        <v>32</v>
      </c>
      <c r="B18" s="19">
        <v>-37461211</v>
      </c>
      <c r="C18" s="19">
        <v>-37674989</v>
      </c>
      <c r="F18" s="72"/>
      <c r="G18" s="72"/>
      <c r="H18" s="23"/>
      <c r="I18" s="62"/>
      <c r="J18" s="64"/>
      <c r="K18" s="64"/>
    </row>
    <row r="19" spans="1:11" x14ac:dyDescent="0.3">
      <c r="A19" s="6" t="s">
        <v>57</v>
      </c>
      <c r="B19" s="19">
        <v>21359770</v>
      </c>
      <c r="C19" s="19">
        <v>-17595163</v>
      </c>
      <c r="F19" s="72"/>
      <c r="G19" s="72"/>
      <c r="H19" s="23"/>
      <c r="I19" s="23"/>
      <c r="J19" s="70"/>
      <c r="K19" s="70"/>
    </row>
    <row r="20" spans="1:11" ht="18" thickBot="1" x14ac:dyDescent="0.35">
      <c r="A20" s="6" t="s">
        <v>33</v>
      </c>
      <c r="B20" s="19">
        <v>-105779616</v>
      </c>
      <c r="C20" s="19">
        <v>-56451679</v>
      </c>
      <c r="F20" s="72"/>
      <c r="G20" s="72"/>
      <c r="H20" s="23"/>
      <c r="I20" s="62"/>
      <c r="J20" s="65"/>
      <c r="K20" s="65"/>
    </row>
    <row r="21" spans="1:11" ht="35.25" thickBot="1" x14ac:dyDescent="0.35">
      <c r="A21" s="3" t="s">
        <v>34</v>
      </c>
      <c r="B21" s="20">
        <f>B11+SUM(B13:B20)</f>
        <v>39635355</v>
      </c>
      <c r="C21" s="20">
        <f>C11+SUM(C13:C20)</f>
        <v>36678777</v>
      </c>
      <c r="F21" s="72"/>
      <c r="G21" s="72"/>
      <c r="H21" s="59"/>
      <c r="I21" s="23"/>
      <c r="J21" s="71"/>
      <c r="K21" s="66"/>
    </row>
    <row r="22" spans="1:11" x14ac:dyDescent="0.3">
      <c r="A22" s="6"/>
      <c r="F22" s="72"/>
      <c r="G22" s="72"/>
      <c r="H22" s="59"/>
      <c r="I22" s="23"/>
      <c r="J22" s="59"/>
      <c r="K22" s="66"/>
    </row>
    <row r="23" spans="1:11" x14ac:dyDescent="0.3">
      <c r="A23" s="6" t="s">
        <v>35</v>
      </c>
      <c r="B23" s="19">
        <v>263066728</v>
      </c>
      <c r="C23" s="19">
        <v>540476385</v>
      </c>
      <c r="F23" s="72"/>
      <c r="G23" s="72"/>
      <c r="H23" s="23"/>
      <c r="I23" s="62"/>
      <c r="J23" s="64"/>
      <c r="K23" s="64"/>
    </row>
    <row r="24" spans="1:11" x14ac:dyDescent="0.3">
      <c r="A24" s="6" t="s">
        <v>36</v>
      </c>
      <c r="B24" s="19">
        <v>-263066728</v>
      </c>
      <c r="C24" s="19">
        <v>-540476385</v>
      </c>
      <c r="F24" s="72"/>
      <c r="G24" s="72"/>
      <c r="H24" s="23"/>
      <c r="I24" s="62"/>
      <c r="J24" s="64"/>
      <c r="K24" s="64"/>
    </row>
    <row r="25" spans="1:11" x14ac:dyDescent="0.3">
      <c r="A25" s="6" t="s">
        <v>37</v>
      </c>
      <c r="B25" s="19">
        <v>35270257</v>
      </c>
      <c r="C25" s="19">
        <v>104332323</v>
      </c>
      <c r="F25" s="72"/>
      <c r="G25" s="72"/>
      <c r="H25" s="23"/>
      <c r="I25" s="62"/>
      <c r="J25" s="64"/>
      <c r="K25" s="64"/>
    </row>
    <row r="26" spans="1:11" x14ac:dyDescent="0.3">
      <c r="A26" s="6" t="s">
        <v>38</v>
      </c>
      <c r="B26" s="19">
        <v>-35270257</v>
      </c>
      <c r="C26" s="19">
        <v>-104332323</v>
      </c>
      <c r="F26" s="72"/>
      <c r="G26" s="72"/>
      <c r="H26" s="23"/>
      <c r="I26" s="62"/>
      <c r="J26" s="65"/>
      <c r="K26" s="65"/>
    </row>
    <row r="27" spans="1:11" ht="18" thickBot="1" x14ac:dyDescent="0.35">
      <c r="A27" s="6"/>
      <c r="F27" s="72"/>
      <c r="G27" s="72"/>
      <c r="H27" s="23"/>
      <c r="I27" s="62"/>
      <c r="J27" s="65"/>
      <c r="K27" s="65"/>
    </row>
    <row r="28" spans="1:11" ht="18" thickBot="1" x14ac:dyDescent="0.35">
      <c r="A28" s="3" t="s">
        <v>39</v>
      </c>
      <c r="B28" s="20">
        <f>B21+B23+B24+B25+B26</f>
        <v>39635355</v>
      </c>
      <c r="C28" s="20">
        <f>C21+C23+C24+C25+C26</f>
        <v>36678777</v>
      </c>
      <c r="F28" s="72"/>
      <c r="G28" s="72"/>
      <c r="H28" s="59"/>
      <c r="I28" s="62"/>
      <c r="J28" s="66"/>
      <c r="K28" s="66"/>
    </row>
    <row r="29" spans="1:11" x14ac:dyDescent="0.3">
      <c r="A29" s="6"/>
      <c r="F29" s="72"/>
      <c r="G29" s="72"/>
      <c r="H29" s="59"/>
      <c r="I29" s="62"/>
      <c r="J29" s="66"/>
      <c r="K29" s="66"/>
    </row>
    <row r="30" spans="1:11" x14ac:dyDescent="0.3">
      <c r="A30" s="6" t="s">
        <v>40</v>
      </c>
      <c r="B30" s="19">
        <v>125418053</v>
      </c>
      <c r="C30" s="19">
        <v>277698463</v>
      </c>
      <c r="F30" s="72"/>
      <c r="G30" s="72"/>
      <c r="H30" s="23"/>
      <c r="I30" s="62"/>
      <c r="J30" s="64"/>
      <c r="K30" s="64"/>
    </row>
    <row r="31" spans="1:11" ht="18" thickBot="1" x14ac:dyDescent="0.35">
      <c r="A31" s="6" t="s">
        <v>41</v>
      </c>
      <c r="B31" s="19">
        <v>-63781232</v>
      </c>
      <c r="C31" s="19">
        <v>-84474575</v>
      </c>
      <c r="F31" s="72"/>
      <c r="G31" s="72"/>
      <c r="H31" s="23"/>
      <c r="I31" s="62"/>
      <c r="J31" s="65"/>
      <c r="K31" s="65"/>
    </row>
    <row r="32" spans="1:11" ht="18" thickBot="1" x14ac:dyDescent="0.35">
      <c r="A32" s="3" t="s">
        <v>42</v>
      </c>
      <c r="B32" s="20">
        <f>B30+B31</f>
        <v>61636821</v>
      </c>
      <c r="C32" s="20">
        <f>C30+C31</f>
        <v>193223888</v>
      </c>
      <c r="F32" s="72"/>
      <c r="G32" s="72"/>
      <c r="H32" s="59"/>
      <c r="I32" s="62"/>
      <c r="J32" s="69"/>
      <c r="K32" s="69"/>
    </row>
    <row r="33" spans="1:11" ht="18" thickBot="1" x14ac:dyDescent="0.35">
      <c r="A33" s="6"/>
      <c r="F33" s="72"/>
      <c r="G33" s="72"/>
      <c r="H33" s="59"/>
      <c r="I33" s="62"/>
      <c r="J33" s="69"/>
      <c r="K33" s="69"/>
    </row>
    <row r="34" spans="1:11" ht="18" thickBot="1" x14ac:dyDescent="0.35">
      <c r="A34" s="3" t="s">
        <v>43</v>
      </c>
      <c r="B34" s="20">
        <f>B28+B32</f>
        <v>101272176</v>
      </c>
      <c r="C34" s="20">
        <f>C28+C32</f>
        <v>229902665</v>
      </c>
      <c r="F34" s="72"/>
      <c r="G34" s="72"/>
      <c r="H34" s="59"/>
      <c r="I34" s="62"/>
      <c r="J34" s="66"/>
      <c r="K34" s="66"/>
    </row>
    <row r="35" spans="1:11" x14ac:dyDescent="0.3">
      <c r="A35" s="6"/>
      <c r="F35" s="72"/>
      <c r="G35" s="72"/>
      <c r="H35" s="59"/>
      <c r="I35" s="62"/>
      <c r="J35" s="66"/>
      <c r="K35" s="66"/>
    </row>
    <row r="36" spans="1:11" x14ac:dyDescent="0.3">
      <c r="A36" s="6" t="s">
        <v>44</v>
      </c>
      <c r="B36" s="19">
        <v>-22451087</v>
      </c>
      <c r="C36" s="19">
        <v>-44097366</v>
      </c>
      <c r="F36" s="72"/>
      <c r="G36" s="72"/>
      <c r="H36" s="23"/>
      <c r="I36" s="62"/>
      <c r="J36" s="65"/>
      <c r="K36" s="65"/>
    </row>
    <row r="37" spans="1:11" ht="18" thickBot="1" x14ac:dyDescent="0.35">
      <c r="A37" s="6"/>
      <c r="F37" s="72"/>
      <c r="G37" s="72"/>
      <c r="H37" s="23"/>
      <c r="I37" s="62"/>
      <c r="J37" s="65"/>
      <c r="K37" s="65"/>
    </row>
    <row r="38" spans="1:11" ht="18" thickBot="1" x14ac:dyDescent="0.35">
      <c r="A38" s="15" t="s">
        <v>45</v>
      </c>
      <c r="B38" s="20">
        <f>B34+B36</f>
        <v>78821089</v>
      </c>
      <c r="C38" s="20">
        <f>C34+C36</f>
        <v>185805299</v>
      </c>
      <c r="F38" s="72"/>
      <c r="G38" s="72"/>
      <c r="H38" s="59"/>
      <c r="I38" s="60"/>
      <c r="J38" s="69"/>
      <c r="K38" s="69"/>
    </row>
    <row r="39" spans="1:11" x14ac:dyDescent="0.3">
      <c r="A39" s="15" t="s">
        <v>46</v>
      </c>
      <c r="F39" s="72"/>
      <c r="G39" s="72"/>
      <c r="H39" s="59"/>
      <c r="I39" s="60"/>
      <c r="J39" s="69"/>
      <c r="K39" s="69"/>
    </row>
    <row r="40" spans="1:11" x14ac:dyDescent="0.3">
      <c r="A40" s="16" t="s">
        <v>119</v>
      </c>
      <c r="B40" s="19">
        <v>188381504</v>
      </c>
      <c r="C40" s="19">
        <v>11773844</v>
      </c>
      <c r="F40" s="72"/>
      <c r="G40" s="72"/>
      <c r="H40" s="23"/>
      <c r="I40" s="60"/>
      <c r="J40" s="64"/>
      <c r="K40" s="64"/>
    </row>
    <row r="41" spans="1:11" x14ac:dyDescent="0.3">
      <c r="A41" s="16" t="s">
        <v>135</v>
      </c>
      <c r="B41" s="28">
        <v>0.42</v>
      </c>
      <c r="C41" s="28">
        <v>15.78</v>
      </c>
      <c r="F41" s="72"/>
      <c r="G41" s="72"/>
      <c r="H41" s="23"/>
      <c r="I41" s="23"/>
      <c r="J41" s="23"/>
      <c r="K41" s="23"/>
    </row>
    <row r="42" spans="1:11" x14ac:dyDescent="0.3">
      <c r="A42" s="23"/>
      <c r="F42" s="72"/>
      <c r="G42" s="72"/>
      <c r="H42" s="23"/>
      <c r="I42" s="23"/>
      <c r="J42" s="23"/>
      <c r="K42" s="23"/>
    </row>
    <row r="43" spans="1:11" ht="18" thickBot="1" x14ac:dyDescent="0.35">
      <c r="A43" s="23" t="s">
        <v>132</v>
      </c>
      <c r="B43" s="64">
        <v>6395044</v>
      </c>
      <c r="F43" s="72"/>
      <c r="G43" s="72"/>
      <c r="H43" s="23"/>
      <c r="I43" s="62"/>
      <c r="J43" s="64"/>
      <c r="K43" s="63"/>
    </row>
    <row r="44" spans="1:11" ht="18" thickBot="1" x14ac:dyDescent="0.35">
      <c r="A44" s="15" t="s">
        <v>47</v>
      </c>
      <c r="B44" s="20">
        <f>B38+B43</f>
        <v>85216133</v>
      </c>
      <c r="C44" s="20">
        <f>C38+C43</f>
        <v>185805299</v>
      </c>
      <c r="F44" s="72"/>
      <c r="G44" s="72"/>
      <c r="H44" s="59"/>
      <c r="I44" s="62"/>
      <c r="J44" s="69"/>
      <c r="K44" s="69"/>
    </row>
    <row r="45" spans="1:11" x14ac:dyDescent="0.3">
      <c r="A45" s="6"/>
    </row>
    <row r="48" spans="1:11" x14ac:dyDescent="0.3">
      <c r="B48" s="49"/>
    </row>
  </sheetData>
  <mergeCells count="4">
    <mergeCell ref="J11:J12"/>
    <mergeCell ref="K11:K12"/>
    <mergeCell ref="A2:A4"/>
    <mergeCell ref="I11:I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4"/>
  <sheetViews>
    <sheetView zoomScale="60" zoomScaleNormal="60" workbookViewId="0">
      <selection activeCell="C28" sqref="C28"/>
    </sheetView>
  </sheetViews>
  <sheetFormatPr defaultColWidth="8.7109375" defaultRowHeight="15.75" x14ac:dyDescent="0.25"/>
  <cols>
    <col min="1" max="1" width="53.85546875" style="51" customWidth="1"/>
    <col min="2" max="2" width="21.140625" style="51" customWidth="1"/>
    <col min="3" max="3" width="25.7109375" style="51" customWidth="1"/>
    <col min="4" max="5" width="23.5703125" style="51" customWidth="1"/>
    <col min="6" max="6" width="26.7109375" style="51" customWidth="1"/>
    <col min="7" max="7" width="25.5703125" style="51" customWidth="1"/>
    <col min="8" max="16384" width="8.7109375" style="51"/>
  </cols>
  <sheetData>
    <row r="1" spans="1:7" ht="17.25" x14ac:dyDescent="0.25">
      <c r="A1" s="78"/>
      <c r="B1" s="29" t="s">
        <v>60</v>
      </c>
      <c r="C1" s="29" t="s">
        <v>62</v>
      </c>
      <c r="D1" s="29" t="s">
        <v>63</v>
      </c>
      <c r="E1" s="79" t="s">
        <v>65</v>
      </c>
      <c r="F1" s="29" t="s">
        <v>66</v>
      </c>
      <c r="G1" s="29" t="s">
        <v>68</v>
      </c>
    </row>
    <row r="2" spans="1:7" ht="17.25" x14ac:dyDescent="0.25">
      <c r="A2" s="78"/>
      <c r="B2" s="57" t="s">
        <v>61</v>
      </c>
      <c r="C2" s="29" t="s">
        <v>125</v>
      </c>
      <c r="D2" s="57" t="s">
        <v>64</v>
      </c>
      <c r="E2" s="79"/>
      <c r="F2" s="57" t="s">
        <v>67</v>
      </c>
      <c r="G2" s="57" t="s">
        <v>69</v>
      </c>
    </row>
    <row r="3" spans="1:7" ht="17.25" x14ac:dyDescent="0.25">
      <c r="A3" s="47" t="s">
        <v>126</v>
      </c>
      <c r="B3" s="34">
        <v>117738440</v>
      </c>
      <c r="C3" s="34">
        <v>441418396</v>
      </c>
      <c r="D3" s="34">
        <v>247478865</v>
      </c>
      <c r="E3" s="34">
        <v>1265796861</v>
      </c>
      <c r="F3" s="34">
        <v>1816594475</v>
      </c>
      <c r="G3" s="34">
        <v>3889027037</v>
      </c>
    </row>
    <row r="4" spans="1:7" s="48" customFormat="1" ht="17.25" x14ac:dyDescent="0.25">
      <c r="A4" s="48" t="s">
        <v>70</v>
      </c>
    </row>
    <row r="5" spans="1:7" s="48" customFormat="1" ht="17.25" x14ac:dyDescent="0.25">
      <c r="A5" s="48" t="s">
        <v>71</v>
      </c>
      <c r="B5" s="48" t="s">
        <v>127</v>
      </c>
      <c r="C5" s="48" t="s">
        <v>72</v>
      </c>
      <c r="D5" s="48" t="s">
        <v>127</v>
      </c>
      <c r="E5" s="48" t="s">
        <v>118</v>
      </c>
      <c r="F5" s="54">
        <v>185805299</v>
      </c>
      <c r="G5" s="54">
        <v>185805299</v>
      </c>
    </row>
    <row r="6" spans="1:7" s="48" customFormat="1" ht="17.25" x14ac:dyDescent="0.25">
      <c r="A6" s="48" t="s">
        <v>74</v>
      </c>
    </row>
    <row r="7" spans="1:7" s="48" customFormat="1" ht="17.25" x14ac:dyDescent="0.25">
      <c r="A7" s="48" t="s">
        <v>115</v>
      </c>
      <c r="B7" s="58" t="s">
        <v>127</v>
      </c>
      <c r="C7" s="58" t="s">
        <v>127</v>
      </c>
      <c r="D7" s="58" t="s">
        <v>72</v>
      </c>
      <c r="E7" s="58" t="s">
        <v>75</v>
      </c>
      <c r="F7" s="48">
        <v>-174488368</v>
      </c>
      <c r="G7" s="48">
        <v>-174488368</v>
      </c>
    </row>
    <row r="8" spans="1:7" ht="17.25" x14ac:dyDescent="0.25">
      <c r="A8" s="47" t="s">
        <v>136</v>
      </c>
      <c r="B8" s="34">
        <v>117738440</v>
      </c>
      <c r="C8" s="34">
        <v>441418396</v>
      </c>
      <c r="D8" s="34">
        <v>247478865</v>
      </c>
      <c r="E8" s="34">
        <v>1265796861</v>
      </c>
      <c r="F8" s="34">
        <v>1827911406</v>
      </c>
      <c r="G8" s="34">
        <v>3900343968</v>
      </c>
    </row>
    <row r="9" spans="1:7" s="33" customFormat="1" ht="17.25" x14ac:dyDescent="0.25">
      <c r="A9" s="50" t="s">
        <v>70</v>
      </c>
    </row>
    <row r="10" spans="1:7" s="33" customFormat="1" ht="17.25" x14ac:dyDescent="0.25">
      <c r="A10" s="50" t="s">
        <v>71</v>
      </c>
      <c r="B10" s="33" t="s">
        <v>127</v>
      </c>
      <c r="C10" s="33" t="s">
        <v>72</v>
      </c>
      <c r="D10" s="33" t="s">
        <v>127</v>
      </c>
      <c r="E10" s="33" t="s">
        <v>118</v>
      </c>
      <c r="F10" s="54">
        <v>179949569</v>
      </c>
      <c r="G10" s="54">
        <v>179949569</v>
      </c>
    </row>
    <row r="11" spans="1:7" s="33" customFormat="1" ht="17.25" x14ac:dyDescent="0.25">
      <c r="A11" s="50" t="s">
        <v>73</v>
      </c>
      <c r="B11" s="33" t="s">
        <v>128</v>
      </c>
      <c r="C11" s="33" t="s">
        <v>127</v>
      </c>
      <c r="D11" s="33" t="s">
        <v>127</v>
      </c>
      <c r="E11" s="33" t="s">
        <v>127</v>
      </c>
      <c r="F11" s="54">
        <v>2452222</v>
      </c>
      <c r="G11" s="54">
        <v>2452222</v>
      </c>
    </row>
    <row r="12" spans="1:7" s="33" customFormat="1" ht="17.25" x14ac:dyDescent="0.25">
      <c r="A12" s="50"/>
      <c r="B12" s="33" t="s">
        <v>48</v>
      </c>
      <c r="C12" s="33" t="s">
        <v>48</v>
      </c>
      <c r="D12" s="33" t="s">
        <v>48</v>
      </c>
      <c r="E12" s="33" t="s">
        <v>48</v>
      </c>
      <c r="F12" s="40">
        <v>182401791</v>
      </c>
      <c r="G12" s="40">
        <v>182401791</v>
      </c>
    </row>
    <row r="13" spans="1:7" s="33" customFormat="1" ht="17.25" x14ac:dyDescent="0.25">
      <c r="A13" s="50" t="s">
        <v>120</v>
      </c>
      <c r="B13" s="33" t="s">
        <v>48</v>
      </c>
      <c r="C13" s="33" t="s">
        <v>48</v>
      </c>
      <c r="D13" s="33" t="s">
        <v>48</v>
      </c>
      <c r="E13" s="33" t="s">
        <v>48</v>
      </c>
      <c r="F13" s="54">
        <v>-21873676</v>
      </c>
      <c r="G13" s="54">
        <v>-21873676</v>
      </c>
    </row>
    <row r="14" spans="1:7" s="33" customFormat="1" ht="17.25" x14ac:dyDescent="0.25">
      <c r="A14" s="50" t="s">
        <v>121</v>
      </c>
      <c r="B14" s="33" t="s">
        <v>48</v>
      </c>
      <c r="C14" s="33" t="s">
        <v>48</v>
      </c>
      <c r="D14" s="33" t="s">
        <v>48</v>
      </c>
      <c r="E14" s="33" t="s">
        <v>48</v>
      </c>
      <c r="F14" s="40">
        <v>21873676</v>
      </c>
      <c r="G14" s="40">
        <v>21873676</v>
      </c>
    </row>
    <row r="15" spans="1:7" s="33" customFormat="1" ht="34.5" x14ac:dyDescent="0.25">
      <c r="A15" s="50" t="s">
        <v>129</v>
      </c>
      <c r="B15" s="54">
        <v>1766076600</v>
      </c>
      <c r="C15" s="33" t="s">
        <v>127</v>
      </c>
      <c r="D15" s="33" t="s">
        <v>127</v>
      </c>
      <c r="E15" s="33" t="s">
        <v>118</v>
      </c>
      <c r="F15" s="54">
        <v>-1766076600</v>
      </c>
      <c r="G15" s="33" t="s">
        <v>118</v>
      </c>
    </row>
    <row r="16" spans="1:7" ht="17.25" x14ac:dyDescent="0.25">
      <c r="A16" s="56" t="s">
        <v>116</v>
      </c>
      <c r="B16" s="34">
        <v>1883815040</v>
      </c>
      <c r="C16" s="34">
        <v>441418396</v>
      </c>
      <c r="D16" s="34">
        <v>247478865</v>
      </c>
      <c r="E16" s="34">
        <v>1265796861</v>
      </c>
      <c r="F16" s="34">
        <v>244236598</v>
      </c>
      <c r="G16" s="34">
        <v>4082745760</v>
      </c>
    </row>
    <row r="17" spans="1:7" s="33" customFormat="1" ht="17.25" x14ac:dyDescent="0.25">
      <c r="A17" s="50" t="s">
        <v>70</v>
      </c>
      <c r="B17" s="54"/>
      <c r="F17" s="54"/>
      <c r="G17" s="54"/>
    </row>
    <row r="18" spans="1:7" ht="16.5" customHeight="1" x14ac:dyDescent="0.25">
      <c r="A18" s="58" t="s">
        <v>71</v>
      </c>
      <c r="B18" s="54" t="s">
        <v>127</v>
      </c>
      <c r="C18" s="54" t="s">
        <v>72</v>
      </c>
      <c r="D18" s="54" t="s">
        <v>127</v>
      </c>
      <c r="E18" s="54" t="s">
        <v>118</v>
      </c>
      <c r="F18" s="73">
        <v>78821089</v>
      </c>
      <c r="G18" s="73">
        <v>78821089</v>
      </c>
    </row>
    <row r="19" spans="1:7" s="33" customFormat="1" ht="17.25" x14ac:dyDescent="0.25">
      <c r="A19" s="50" t="s">
        <v>73</v>
      </c>
      <c r="B19" s="33" t="s">
        <v>128</v>
      </c>
      <c r="C19" s="33" t="s">
        <v>128</v>
      </c>
      <c r="D19" s="33" t="s">
        <v>128</v>
      </c>
      <c r="E19" s="33" t="s">
        <v>128</v>
      </c>
      <c r="F19" s="54">
        <v>6395044</v>
      </c>
      <c r="G19" s="54">
        <v>6395044</v>
      </c>
    </row>
    <row r="20" spans="1:7" s="33" customFormat="1" ht="17.25" x14ac:dyDescent="0.25">
      <c r="A20" s="50"/>
      <c r="F20" s="40">
        <v>85216133</v>
      </c>
      <c r="G20" s="40">
        <v>85216133</v>
      </c>
    </row>
    <row r="21" spans="1:7" s="33" customFormat="1" ht="17.25" x14ac:dyDescent="0.25">
      <c r="A21" s="50" t="s">
        <v>74</v>
      </c>
      <c r="B21" s="33" t="s">
        <v>118</v>
      </c>
      <c r="C21" s="33" t="s">
        <v>127</v>
      </c>
      <c r="D21" s="33" t="s">
        <v>127</v>
      </c>
      <c r="E21" s="33" t="s">
        <v>118</v>
      </c>
    </row>
    <row r="22" spans="1:7" s="33" customFormat="1" ht="17.25" x14ac:dyDescent="0.25">
      <c r="A22" s="50" t="s">
        <v>130</v>
      </c>
      <c r="F22" s="33">
        <v>-131867054</v>
      </c>
      <c r="G22" s="33">
        <v>-131867054</v>
      </c>
    </row>
    <row r="23" spans="1:7" ht="17.25" x14ac:dyDescent="0.25">
      <c r="A23" s="47" t="s">
        <v>137</v>
      </c>
      <c r="B23" s="34">
        <v>1883815040</v>
      </c>
      <c r="C23" s="34">
        <v>441418396</v>
      </c>
      <c r="D23" s="34">
        <v>247478865</v>
      </c>
      <c r="E23" s="34">
        <v>1265796861</v>
      </c>
      <c r="F23" s="34">
        <v>197585677</v>
      </c>
      <c r="G23" s="34">
        <v>4036094839</v>
      </c>
    </row>
    <row r="24" spans="1:7" x14ac:dyDescent="0.25">
      <c r="A24" s="52"/>
      <c r="B24" s="53"/>
      <c r="C24" s="53"/>
      <c r="D24" s="53"/>
      <c r="E24" s="53"/>
      <c r="F24" s="53"/>
      <c r="G24" s="53"/>
    </row>
  </sheetData>
  <mergeCells count="2">
    <mergeCell ref="A1:A2"/>
    <mergeCell ref="E1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D59"/>
  <sheetViews>
    <sheetView zoomScale="60" zoomScaleNormal="60" workbookViewId="0">
      <selection activeCell="N23" sqref="N23"/>
    </sheetView>
  </sheetViews>
  <sheetFormatPr defaultRowHeight="17.25" x14ac:dyDescent="0.3"/>
  <cols>
    <col min="2" max="2" width="70.140625" style="35" customWidth="1"/>
    <col min="3" max="4" width="20.5703125" style="35" customWidth="1"/>
  </cols>
  <sheetData>
    <row r="1" spans="2:4" ht="34.5" x14ac:dyDescent="0.25">
      <c r="B1" s="30"/>
      <c r="C1" s="36" t="s">
        <v>138</v>
      </c>
      <c r="D1" s="36" t="s">
        <v>138</v>
      </c>
    </row>
    <row r="2" spans="2:4" ht="34.5" x14ac:dyDescent="0.25">
      <c r="B2" s="30"/>
      <c r="C2" s="39" t="s">
        <v>143</v>
      </c>
      <c r="D2" s="39" t="s">
        <v>139</v>
      </c>
    </row>
    <row r="3" spans="2:4" x14ac:dyDescent="0.25">
      <c r="B3" s="30"/>
      <c r="C3" s="29" t="s">
        <v>59</v>
      </c>
      <c r="D3" s="29" t="s">
        <v>59</v>
      </c>
    </row>
    <row r="4" spans="2:4" x14ac:dyDescent="0.25">
      <c r="B4" s="30"/>
      <c r="C4" s="29"/>
      <c r="D4" s="29"/>
    </row>
    <row r="5" spans="2:4" x14ac:dyDescent="0.25">
      <c r="B5" s="30" t="s">
        <v>43</v>
      </c>
      <c r="C5" s="40">
        <v>101272176</v>
      </c>
      <c r="D5" s="40">
        <v>229902665</v>
      </c>
    </row>
    <row r="6" spans="2:4" x14ac:dyDescent="0.25">
      <c r="B6" s="30"/>
      <c r="C6" s="29"/>
      <c r="D6" s="29"/>
    </row>
    <row r="7" spans="2:4" x14ac:dyDescent="0.25">
      <c r="B7" s="31" t="s">
        <v>76</v>
      </c>
      <c r="C7" s="29"/>
      <c r="D7" s="29"/>
    </row>
    <row r="8" spans="2:4" x14ac:dyDescent="0.25">
      <c r="B8" s="32"/>
      <c r="C8" s="33"/>
      <c r="D8" s="33"/>
    </row>
    <row r="9" spans="2:4" x14ac:dyDescent="0.3">
      <c r="B9" s="32" t="s">
        <v>29</v>
      </c>
      <c r="C9" s="19">
        <v>225162176</v>
      </c>
      <c r="D9" s="19">
        <v>209636419</v>
      </c>
    </row>
    <row r="10" spans="2:4" x14ac:dyDescent="0.3">
      <c r="B10" s="32" t="s">
        <v>77</v>
      </c>
      <c r="C10" s="19">
        <v>-194342</v>
      </c>
      <c r="D10" s="19">
        <v>-30328</v>
      </c>
    </row>
    <row r="11" spans="2:4" x14ac:dyDescent="0.3">
      <c r="B11" s="32" t="s">
        <v>78</v>
      </c>
      <c r="C11" s="19">
        <v>-30323168</v>
      </c>
      <c r="D11" s="19">
        <v>13628460</v>
      </c>
    </row>
    <row r="12" spans="2:4" x14ac:dyDescent="0.3">
      <c r="B12" t="s">
        <v>140</v>
      </c>
      <c r="C12" s="19">
        <v>3932435</v>
      </c>
      <c r="D12" s="19"/>
    </row>
    <row r="13" spans="2:4" x14ac:dyDescent="0.3">
      <c r="B13" t="s">
        <v>141</v>
      </c>
      <c r="C13" s="19">
        <v>5084408</v>
      </c>
      <c r="D13" s="19">
        <v>-832314</v>
      </c>
    </row>
    <row r="14" spans="2:4" ht="34.5" x14ac:dyDescent="0.3">
      <c r="B14" s="32" t="s">
        <v>89</v>
      </c>
      <c r="C14" s="19">
        <v>-57250846</v>
      </c>
      <c r="D14" s="19">
        <v>-53161045</v>
      </c>
    </row>
    <row r="15" spans="2:4" x14ac:dyDescent="0.3">
      <c r="B15" s="32" t="s">
        <v>79</v>
      </c>
      <c r="C15" s="19">
        <v>14227</v>
      </c>
      <c r="D15" s="19">
        <v>9940</v>
      </c>
    </row>
    <row r="16" spans="2:4" x14ac:dyDescent="0.3">
      <c r="B16" s="32" t="s">
        <v>80</v>
      </c>
      <c r="C16" s="19">
        <v>48732734</v>
      </c>
      <c r="D16" s="19">
        <v>7790346</v>
      </c>
    </row>
    <row r="17" spans="2:4" x14ac:dyDescent="0.3">
      <c r="B17" s="32" t="s">
        <v>81</v>
      </c>
      <c r="C17" s="19">
        <v>-26555772</v>
      </c>
      <c r="D17" s="19">
        <v>-24875079</v>
      </c>
    </row>
    <row r="18" spans="2:4" x14ac:dyDescent="0.3">
      <c r="B18" s="32" t="s">
        <v>82</v>
      </c>
      <c r="C18" s="19">
        <v>46039807</v>
      </c>
      <c r="D18" s="19">
        <v>16816555</v>
      </c>
    </row>
    <row r="19" spans="2:4" x14ac:dyDescent="0.3">
      <c r="B19" s="32" t="s">
        <v>83</v>
      </c>
      <c r="C19" s="19">
        <v>-92384006</v>
      </c>
      <c r="D19" s="19">
        <v>-185929094</v>
      </c>
    </row>
    <row r="20" spans="2:4" x14ac:dyDescent="0.3">
      <c r="B20" t="s">
        <v>142</v>
      </c>
      <c r="C20" s="19">
        <v>9600773</v>
      </c>
      <c r="D20" s="19"/>
    </row>
    <row r="21" spans="2:4" ht="34.5" x14ac:dyDescent="0.3">
      <c r="B21" s="32" t="s">
        <v>90</v>
      </c>
      <c r="C21" s="19">
        <v>1543023</v>
      </c>
      <c r="D21" s="19">
        <v>-522988</v>
      </c>
    </row>
    <row r="22" spans="2:4" x14ac:dyDescent="0.3">
      <c r="B22" s="32" t="s">
        <v>84</v>
      </c>
      <c r="C22" s="19"/>
      <c r="D22" s="19">
        <v>-560808</v>
      </c>
    </row>
    <row r="23" spans="2:4" ht="34.5" x14ac:dyDescent="0.25">
      <c r="B23" s="30" t="s">
        <v>91</v>
      </c>
      <c r="C23" s="41">
        <f>SUM(C5:C22)</f>
        <v>234673625</v>
      </c>
      <c r="D23" s="41">
        <f>SUM(D5:D22)</f>
        <v>211872729</v>
      </c>
    </row>
    <row r="24" spans="2:4" x14ac:dyDescent="0.25">
      <c r="B24" s="30" t="s">
        <v>46</v>
      </c>
      <c r="C24" s="37"/>
      <c r="D24" s="37"/>
    </row>
    <row r="25" spans="2:4" x14ac:dyDescent="0.3">
      <c r="B25" s="32" t="s">
        <v>85</v>
      </c>
      <c r="C25" s="19">
        <v>103211030</v>
      </c>
      <c r="D25" s="19">
        <v>73382331</v>
      </c>
    </row>
    <row r="26" spans="2:4" x14ac:dyDescent="0.3">
      <c r="B26" s="32" t="s">
        <v>86</v>
      </c>
      <c r="C26" s="19">
        <v>31982130</v>
      </c>
      <c r="D26" s="19">
        <v>-162961935</v>
      </c>
    </row>
    <row r="27" spans="2:4" x14ac:dyDescent="0.3">
      <c r="B27" s="32" t="s">
        <v>87</v>
      </c>
      <c r="C27" s="19">
        <v>-16184723</v>
      </c>
      <c r="D27" s="19">
        <v>20461163</v>
      </c>
    </row>
    <row r="28" spans="2:4" x14ac:dyDescent="0.25">
      <c r="B28" s="32"/>
      <c r="C28" s="33"/>
      <c r="D28" s="33"/>
    </row>
    <row r="29" spans="2:4" x14ac:dyDescent="0.25">
      <c r="B29" s="30" t="s">
        <v>88</v>
      </c>
      <c r="C29" s="42">
        <f>SUM(C23:C28)</f>
        <v>353682062</v>
      </c>
      <c r="D29" s="42">
        <f>SUM(D23:D28)</f>
        <v>142754288</v>
      </c>
    </row>
    <row r="30" spans="2:4" x14ac:dyDescent="0.25">
      <c r="B30" s="30"/>
      <c r="C30" s="29"/>
      <c r="D30" s="29"/>
    </row>
    <row r="31" spans="2:4" x14ac:dyDescent="0.3">
      <c r="B31" s="32" t="s">
        <v>92</v>
      </c>
      <c r="C31" s="19">
        <v>694172</v>
      </c>
      <c r="D31" s="19">
        <v>746420</v>
      </c>
    </row>
    <row r="32" spans="2:4" x14ac:dyDescent="0.3">
      <c r="B32" s="32" t="s">
        <v>93</v>
      </c>
      <c r="C32" s="19">
        <v>-61630354</v>
      </c>
      <c r="D32" s="19">
        <v>-21509977</v>
      </c>
    </row>
    <row r="33" spans="2:4" x14ac:dyDescent="0.3">
      <c r="B33" s="32" t="s">
        <v>94</v>
      </c>
      <c r="C33" s="19">
        <v>-37122141</v>
      </c>
      <c r="D33" s="19">
        <v>-54353118</v>
      </c>
    </row>
    <row r="34" spans="2:4" x14ac:dyDescent="0.25">
      <c r="B34" s="30" t="s">
        <v>95</v>
      </c>
      <c r="C34" s="41">
        <f>SUM(C29:C33)</f>
        <v>255623739</v>
      </c>
      <c r="D34" s="41">
        <f>SUM(D29:D33)</f>
        <v>67637613</v>
      </c>
    </row>
    <row r="35" spans="2:4" x14ac:dyDescent="0.25">
      <c r="B35" s="30" t="s">
        <v>96</v>
      </c>
      <c r="C35" s="37"/>
      <c r="D35" s="37"/>
    </row>
    <row r="36" spans="2:4" x14ac:dyDescent="0.25">
      <c r="B36" s="32"/>
      <c r="C36" s="29"/>
      <c r="D36" s="29"/>
    </row>
    <row r="37" spans="2:4" x14ac:dyDescent="0.25">
      <c r="B37" s="30" t="s">
        <v>112</v>
      </c>
      <c r="C37" s="30"/>
      <c r="D37" s="30"/>
    </row>
    <row r="38" spans="2:4" x14ac:dyDescent="0.3">
      <c r="B38" s="32" t="s">
        <v>111</v>
      </c>
      <c r="C38" s="55">
        <v>-203194647</v>
      </c>
      <c r="D38" s="55">
        <v>-156427996</v>
      </c>
    </row>
    <row r="39" spans="2:4" x14ac:dyDescent="0.3">
      <c r="B39" s="32" t="s">
        <v>110</v>
      </c>
      <c r="C39" s="55">
        <v>-7154671</v>
      </c>
      <c r="D39" s="55">
        <v>-12422271</v>
      </c>
    </row>
    <row r="40" spans="2:4" x14ac:dyDescent="0.3">
      <c r="B40" s="32" t="s">
        <v>97</v>
      </c>
      <c r="C40" s="55"/>
      <c r="D40" s="55">
        <v>62903472</v>
      </c>
    </row>
    <row r="41" spans="2:4" x14ac:dyDescent="0.3">
      <c r="B41" s="32" t="s">
        <v>98</v>
      </c>
      <c r="C41" s="55">
        <v>263919</v>
      </c>
      <c r="D41" s="55">
        <v>42314</v>
      </c>
    </row>
    <row r="42" spans="2:4" x14ac:dyDescent="0.3">
      <c r="B42" s="32" t="s">
        <v>109</v>
      </c>
      <c r="C42" s="55">
        <v>274044</v>
      </c>
      <c r="D42" s="55">
        <v>23010919</v>
      </c>
    </row>
    <row r="43" spans="2:4" x14ac:dyDescent="0.25">
      <c r="B43" s="32"/>
      <c r="C43" s="43"/>
      <c r="D43" s="43"/>
    </row>
    <row r="44" spans="2:4" x14ac:dyDescent="0.3">
      <c r="B44" s="30" t="s">
        <v>113</v>
      </c>
      <c r="C44" s="46">
        <f>SUM(C38:C43)</f>
        <v>-209811355</v>
      </c>
      <c r="D44" s="46">
        <f>SUM(D38:D43)</f>
        <v>-82893562</v>
      </c>
    </row>
    <row r="45" spans="2:4" x14ac:dyDescent="0.3">
      <c r="B45" s="30" t="s">
        <v>46</v>
      </c>
      <c r="C45" s="46"/>
      <c r="D45" s="46"/>
    </row>
    <row r="46" spans="2:4" x14ac:dyDescent="0.25">
      <c r="B46" s="30" t="s">
        <v>122</v>
      </c>
      <c r="C46" s="30"/>
      <c r="D46" s="30"/>
    </row>
    <row r="47" spans="2:4" x14ac:dyDescent="0.3">
      <c r="B47" s="32" t="s">
        <v>99</v>
      </c>
      <c r="C47" s="19">
        <v>-70081168</v>
      </c>
      <c r="D47" s="19">
        <v>-66759727</v>
      </c>
    </row>
    <row r="48" spans="2:4" x14ac:dyDescent="0.3">
      <c r="B48" s="32" t="s">
        <v>114</v>
      </c>
      <c r="C48" s="19">
        <v>-24203412</v>
      </c>
      <c r="D48" s="19">
        <v>-61392943</v>
      </c>
    </row>
    <row r="49" spans="2:4" x14ac:dyDescent="0.3">
      <c r="B49" s="32" t="s">
        <v>100</v>
      </c>
      <c r="C49" s="19">
        <v>-3486739</v>
      </c>
      <c r="D49" s="19">
        <v>-3301956</v>
      </c>
    </row>
    <row r="50" spans="2:4" x14ac:dyDescent="0.3">
      <c r="B50" s="32" t="s">
        <v>101</v>
      </c>
      <c r="C50" s="19">
        <v>-574887</v>
      </c>
      <c r="D50" s="19">
        <v>-815496</v>
      </c>
    </row>
    <row r="51" spans="2:4" x14ac:dyDescent="0.3">
      <c r="B51" s="30" t="s">
        <v>102</v>
      </c>
      <c r="C51" s="46">
        <f>SUM(C47:C50)</f>
        <v>-98346206</v>
      </c>
      <c r="D51" s="46">
        <f>SUM(D47:D50)</f>
        <v>-132270122</v>
      </c>
    </row>
    <row r="52" spans="2:4" x14ac:dyDescent="0.25">
      <c r="B52" s="30" t="s">
        <v>103</v>
      </c>
      <c r="C52" s="30"/>
      <c r="D52" s="30"/>
    </row>
    <row r="53" spans="2:4" x14ac:dyDescent="0.25">
      <c r="B53" s="44" t="s">
        <v>104</v>
      </c>
      <c r="C53" s="41">
        <f>C51+C44+C34</f>
        <v>-52533822</v>
      </c>
      <c r="D53" s="41">
        <f>D51+D44+D34</f>
        <v>-147526071</v>
      </c>
    </row>
    <row r="54" spans="2:4" x14ac:dyDescent="0.25">
      <c r="B54" s="30" t="s">
        <v>105</v>
      </c>
      <c r="C54" s="37"/>
      <c r="D54" s="37"/>
    </row>
    <row r="55" spans="2:4" x14ac:dyDescent="0.25">
      <c r="B55" s="44" t="s">
        <v>106</v>
      </c>
      <c r="C55" s="41">
        <v>384237135</v>
      </c>
      <c r="D55" s="41">
        <v>321185261</v>
      </c>
    </row>
    <row r="56" spans="2:4" x14ac:dyDescent="0.25">
      <c r="B56" s="30" t="s">
        <v>107</v>
      </c>
      <c r="C56" s="37"/>
      <c r="D56" s="37"/>
    </row>
    <row r="57" spans="2:4" x14ac:dyDescent="0.25">
      <c r="B57" s="44" t="s">
        <v>106</v>
      </c>
      <c r="C57" s="45">
        <f>C53+C55</f>
        <v>331703313</v>
      </c>
      <c r="D57" s="45">
        <f>D53+D55</f>
        <v>173659190</v>
      </c>
    </row>
    <row r="58" spans="2:4" x14ac:dyDescent="0.25">
      <c r="B58" s="30" t="s">
        <v>108</v>
      </c>
      <c r="C58" s="38"/>
      <c r="D58" s="38"/>
    </row>
    <row r="59" spans="2:4" x14ac:dyDescent="0.25">
      <c r="B59" s="44"/>
      <c r="C59" s="29"/>
      <c r="D59" s="2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30062023-Ro </vt:lpstr>
      <vt:lpstr>Rez. Glob_30062023-Ro</vt:lpstr>
      <vt:lpstr>Capitaluri_30062023-Ro</vt:lpstr>
      <vt:lpstr>Flux de numerar_30062023_Ro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2023-08-16T09:16:10Z</dcterms:modified>
</cp:coreProperties>
</file>