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1\Rezultate Sem I\Luci Serban\Situatii consolidate\RO\"/>
    </mc:Choice>
  </mc:AlternateContent>
  <bookViews>
    <workbookView xWindow="0" yWindow="0" windowWidth="19200" windowHeight="6465" tabRatio="860"/>
  </bookViews>
  <sheets>
    <sheet name=" Poz.Fin. 30062021-Ro " sheetId="1" r:id="rId1"/>
    <sheet name="Rez. Glob_30062021-Ro" sheetId="2" r:id="rId2"/>
    <sheet name="Capitaluri_30062021-Ro" sheetId="3" r:id="rId3"/>
    <sheet name="Flux de trez_30062021-Ro" sheetId="4" r:id="rId4"/>
  </sheets>
  <definedNames>
    <definedName name="OLE_LINK12" localSheetId="0">' Poz.Fin. 30062021-Ro '!#REF!</definedName>
    <definedName name="OLE_LINK3" localSheetId="1">'Rez. Glob_30062021-Ro'!#REF!</definedName>
    <definedName name="OLE_LINK9" localSheetId="0">' Poz.Fin. 30062021-Ro '!#REF!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4" l="1"/>
  <c r="C22" i="4"/>
  <c r="D31" i="1" l="1"/>
  <c r="C31" i="1"/>
  <c r="D48" i="4" l="1"/>
  <c r="C48" i="4"/>
  <c r="D29" i="4"/>
  <c r="D34" i="4" l="1"/>
  <c r="C29" i="4"/>
  <c r="C34" i="4" l="1"/>
  <c r="D41" i="4"/>
  <c r="C41" i="4"/>
  <c r="C46" i="1"/>
  <c r="C37" i="1"/>
  <c r="C18" i="1"/>
  <c r="C12" i="1"/>
  <c r="C20" i="1" l="1"/>
  <c r="C48" i="1"/>
  <c r="B9" i="2"/>
  <c r="B30" i="2"/>
  <c r="C50" i="1" l="1"/>
  <c r="B19" i="2"/>
  <c r="D46" i="1"/>
  <c r="B26" i="2" l="1"/>
  <c r="C30" i="2"/>
  <c r="C9" i="2"/>
  <c r="D37" i="1"/>
  <c r="D18" i="1"/>
  <c r="D12" i="1"/>
  <c r="C19" i="2" l="1"/>
  <c r="B32" i="2"/>
  <c r="D20" i="1"/>
  <c r="D48" i="1"/>
  <c r="D50" i="1" l="1"/>
  <c r="B36" i="2"/>
  <c r="C26" i="2"/>
  <c r="B42" i="2" l="1"/>
  <c r="C32" i="2"/>
  <c r="C36" i="2" l="1"/>
  <c r="C42" i="2" l="1"/>
</calcChain>
</file>

<file path=xl/sharedStrings.xml><?xml version="1.0" encoding="utf-8"?>
<sst xmlns="http://schemas.openxmlformats.org/spreadsheetml/2006/main" count="185" uniqueCount="137">
  <si>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</si>
  <si>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</si>
  <si>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</si>
  <si>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</si>
  <si>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</si>
  <si>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</si>
  <si>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</si>
  <si>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</si>
  <si>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</si>
  <si>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</si>
  <si>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</si>
  <si>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</si>
  <si>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</si>
  <si>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</si>
  <si>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</si>
  <si>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</si>
  <si>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</si>
  <si>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</si>
  <si>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</si>
  <si>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Datorii curente</t>
  </si>
  <si>
    <t>Provizion pentru riscuri şi cheltuieli</t>
  </si>
  <si>
    <t>Total datorii</t>
  </si>
  <si>
    <t>Total capitaluri proprii şi datorii</t>
  </si>
  <si>
    <t>Perioada</t>
  </si>
  <si>
    <t>Venituri din activitatea de transport intern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</si>
  <si>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</si>
  <si>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</si>
  <si>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</si>
  <si>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</si>
  <si>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</si>
  <si>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</si>
  <si>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</si>
  <si>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</si>
  <si>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</si>
  <si>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</si>
  <si>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</si>
  <si>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</si>
  <si>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</si>
  <si>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</si>
  <si>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</si>
  <si>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</si>
  <si>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</si>
  <si>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</si>
  <si>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</si>
  <si>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</si>
  <si>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</si>
  <si>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-</t>
  </si>
  <si>
    <t>Numerar generat din exploatare</t>
  </si>
  <si>
    <t>Dobânzi primite</t>
  </si>
  <si>
    <t>Incasări din cedarea de imobilizări corporale</t>
  </si>
  <si>
    <t>Dividende plătite</t>
  </si>
  <si>
    <t>Flux de trezorerie din activităţi de  investiţii</t>
  </si>
  <si>
    <t>Numerar din taxe de racordare şi fonduri nerambursabile</t>
  </si>
  <si>
    <t>Numerar net utilizat în activităţi de finanţare</t>
  </si>
  <si>
    <t>Modificarea netă a numerarului şi  echivalentului de numerar</t>
  </si>
  <si>
    <t>Numerar şi echivalent de numerar  la început de an</t>
  </si>
  <si>
    <t xml:space="preserve"> </t>
  </si>
  <si>
    <t>Numerar şi echivalent de numerar   la sfârşit de perioadă</t>
  </si>
  <si>
    <t>Intrări de numerar net generat din activitatea de exploatare</t>
  </si>
  <si>
    <t>Împrumuturi pe termen Scurt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</si>
  <si>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</si>
  <si>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</si>
  <si>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</si>
  <si>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</si>
  <si>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                         -</t>
  </si>
  <si>
    <t xml:space="preserve">                        -</t>
  </si>
  <si>
    <t xml:space="preserve">                          -</t>
  </si>
  <si>
    <t>Numerar net utilizat în activităţi de investiţii</t>
  </si>
  <si>
    <t xml:space="preserve">                      -</t>
  </si>
  <si>
    <t xml:space="preserve">                       -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</si>
  <si>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</si>
  <si>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</si>
  <si>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</si>
  <si>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>Dividende aferente anului 2019</t>
  </si>
  <si>
    <t>Trageri împrumuturi pe termen lung</t>
  </si>
  <si>
    <t>Ajustări pentru:</t>
  </si>
  <si>
    <t xml:space="preserve">Câştig/(pierdere) din cedarea de mijloace fixe </t>
  </si>
  <si>
    <t>Provizioane pentru riscuri şi cheltuieli</t>
  </si>
  <si>
    <t xml:space="preserve">Ajustări pentru deprecierea creanţelor </t>
  </si>
  <si>
    <t>Venituri din dobânzi</t>
  </si>
  <si>
    <t>Profit din exploatare înainte de modificările în</t>
  </si>
  <si>
    <t xml:space="preserve">   capitalul circulant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</si>
  <si>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</si>
  <si>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</si>
  <si>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</si>
  <si>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Cheltuieli din dobânzi</t>
  </si>
  <si>
    <t>Flux de trezorerie din activităţi de  finanţare</t>
  </si>
  <si>
    <t xml:space="preserve">Impozit amânat </t>
  </si>
  <si>
    <t>Capital</t>
  </si>
  <si>
    <t xml:space="preserve">         social</t>
  </si>
  <si>
    <t>Ajustări ale</t>
  </si>
  <si>
    <t>capitalului</t>
  </si>
  <si>
    <t xml:space="preserve">           social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</si>
  <si>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</si>
  <si>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</si>
  <si>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</si>
  <si>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</si>
  <si>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</si>
  <si>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</si>
  <si>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</si>
  <si>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Câștigul/pierderea actuarială aferentă perioadei</t>
  </si>
  <si>
    <t>Ramburări împrumuturi termen lung</t>
  </si>
  <si>
    <t>Venituri din taxe de racordare. fonduri nerambursabile  și bunuri preluate cu titlu gratuit</t>
  </si>
  <si>
    <t>Efectul variaţiei ratelor de schimb asupra  altor  elemente decât cele din exploatare</t>
  </si>
  <si>
    <t xml:space="preserve">                           -</t>
  </si>
  <si>
    <t>Diferențe de conversie din consolidare</t>
  </si>
  <si>
    <t>Diferențe de conversie</t>
  </si>
  <si>
    <t>Rezultatul pe acţiune, de bază şi diluat  (exprimat în lei pe acţiune)</t>
  </si>
  <si>
    <t xml:space="preserve">                      - </t>
  </si>
  <si>
    <t>Profit net aferent perioadei raportat</t>
  </si>
  <si>
    <t>Câștigul/(pierderea)actuarială aferentă perioadei</t>
  </si>
  <si>
    <t>Investitii financiare/ participatii</t>
  </si>
  <si>
    <t>Diferența de conversie</t>
  </si>
  <si>
    <t>31 decembrie 2020</t>
  </si>
  <si>
    <t>Fond comercial</t>
  </si>
  <si>
    <t>Venituri din activitatea de transport internaţional și asimilate</t>
  </si>
  <si>
    <t>Sold la 1 ianuarie 2020</t>
  </si>
  <si>
    <t>Profit net aferent perioadei</t>
  </si>
  <si>
    <t>Sold la 31 decembrie 2020</t>
  </si>
  <si>
    <t>Tranzacţii cu acţionarii:</t>
  </si>
  <si>
    <t xml:space="preserve">Perioada de trei </t>
  </si>
  <si>
    <t>luni încheiată la</t>
  </si>
  <si>
    <t>Trageri/rambursări credit pentru capital de lucru</t>
  </si>
  <si>
    <t>30 iunie 2021</t>
  </si>
  <si>
    <t xml:space="preserve">30 iunie 2021 </t>
  </si>
  <si>
    <t xml:space="preserve">30 iunie 2020 </t>
  </si>
  <si>
    <t>Sold la 30 iunie 2020</t>
  </si>
  <si>
    <t>Dividende aferente anului 2020</t>
  </si>
  <si>
    <t xml:space="preserve">                        - </t>
  </si>
  <si>
    <t>Sold la 30 iunie 2021</t>
  </si>
  <si>
    <t>Ajustarea Creanta privind Acordul de Concesiune</t>
  </si>
  <si>
    <t>Pierdere din creante si debitori diversi</t>
  </si>
  <si>
    <t>Pierdere/ (castig) din deprecierea stocurilor</t>
  </si>
  <si>
    <t>Alte venituri / cheltuieli</t>
  </si>
  <si>
    <t>Dobânzi plătite</t>
  </si>
  <si>
    <t>Impozit pe profit plătit</t>
  </si>
  <si>
    <t>Plăţi pentru achiziţia de imobilizări  corporale şi necorporale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</si>
</sst>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sz val="12"/>
      <name val="Arial Narrow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sz val="12"/>
      <name val="Segoe UI"/>
      <family val="2"/>
    </font>
    <font>
      <i/>
      <sz val="12"/>
      <color theme="1"/>
      <name val="Segoe UI"/>
      <family val="2"/>
    </font>
    <font>
      <b/>
      <sz val="12"/>
      <color theme="1"/>
      <name val="Georgia"/>
      <family val="1"/>
    </font>
    <font>
      <b/>
      <sz val="11"/>
      <name val="Segoe UI"/>
      <family val="2"/>
      <charset val="238"/>
    </font>
    <font>
      <sz val="11"/>
      <color theme="1"/>
      <name val="Segoe UI"/>
      <family val="2"/>
    </font>
    <font>
      <b/>
      <sz val="11"/>
      <name val="Segoe UI"/>
      <family val="2"/>
    </font>
    <font>
      <b/>
      <sz val="11"/>
      <name val="Georgia"/>
      <family val="1"/>
    </font>
    <font>
      <sz val="11"/>
      <name val="Segoe UI"/>
      <family val="2"/>
      <charset val="238"/>
    </font>
    <font>
      <b/>
      <u/>
      <sz val="11"/>
      <name val="Georgia"/>
      <family val="1"/>
    </font>
    <font>
      <sz val="11"/>
      <name val="Segoe UI"/>
      <family val="2"/>
    </font>
    <font>
      <u/>
      <sz val="11"/>
      <name val="Segoe UI"/>
      <family val="2"/>
      <charset val="238"/>
    </font>
    <font>
      <b/>
      <u/>
      <sz val="11"/>
      <name val="Segoe UI"/>
      <family val="2"/>
      <charset val="238"/>
    </font>
    <font>
      <u/>
      <sz val="11"/>
      <name val="Segoe UI"/>
      <family val="2"/>
    </font>
    <font>
      <b/>
      <u val="double"/>
      <sz val="11"/>
      <name val="Segoe UI"/>
      <family val="2"/>
      <charset val="238"/>
    </font>
    <font>
      <sz val="11"/>
      <color theme="1"/>
      <name val="Calibri"/>
      <family val="2"/>
      <scheme val="minor"/>
    </font>
    <font>
      <b/>
      <u/>
      <sz val="10"/>
      <color theme="1"/>
      <name val="Georgia"/>
      <family val="1"/>
    </font>
    <font>
      <b/>
      <u/>
      <sz val="12"/>
      <color theme="1"/>
      <name val="Segoe UI"/>
      <family val="2"/>
    </font>
    <font>
      <u/>
      <sz val="12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165" fontId="28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12" fillId="0" borderId="0" xfId="0" applyFont="1" applyFill="1"/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Fill="1"/>
    <xf numFmtId="3" fontId="12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16" fillId="0" borderId="3" xfId="0" applyFont="1" applyBorder="1" applyAlignment="1">
      <alignment horizontal="right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37" fontId="17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/>
    <xf numFmtId="0" fontId="23" fillId="0" borderId="0" xfId="0" applyFont="1" applyAlignment="1">
      <alignment vertical="center" wrapText="1"/>
    </xf>
    <xf numFmtId="37" fontId="21" fillId="0" borderId="0" xfId="0" applyNumberFormat="1" applyFont="1" applyAlignment="1">
      <alignment horizontal="right" vertical="center" wrapText="1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17" fillId="0" borderId="0" xfId="0" applyFont="1" applyAlignment="1">
      <alignment horizontal="right" vertical="center" wrapText="1"/>
    </xf>
    <xf numFmtId="37" fontId="24" fillId="0" borderId="0" xfId="0" applyNumberFormat="1" applyFont="1" applyAlignment="1">
      <alignment horizontal="right" vertical="center" wrapText="1"/>
    </xf>
    <xf numFmtId="37" fontId="25" fillId="0" borderId="0" xfId="0" applyNumberFormat="1" applyFont="1" applyAlignment="1">
      <alignment vertical="center" wrapText="1"/>
    </xf>
    <xf numFmtId="3" fontId="22" fillId="0" borderId="0" xfId="0" applyNumberFormat="1" applyFont="1" applyAlignment="1">
      <alignment vertical="center" wrapText="1"/>
    </xf>
    <xf numFmtId="37" fontId="23" fillId="0" borderId="0" xfId="0" applyNumberFormat="1" applyFont="1" applyAlignment="1">
      <alignment horizontal="right" vertical="center" wrapText="1"/>
    </xf>
    <xf numFmtId="37" fontId="26" fillId="0" borderId="0" xfId="0" applyNumberFormat="1" applyFont="1" applyAlignment="1">
      <alignment vertical="center" wrapText="1"/>
    </xf>
    <xf numFmtId="37" fontId="17" fillId="0" borderId="0" xfId="0" applyNumberFormat="1" applyFont="1" applyAlignment="1">
      <alignment vertical="center" wrapText="1"/>
    </xf>
    <xf numFmtId="37" fontId="27" fillId="0" borderId="0" xfId="0" applyNumberFormat="1" applyFont="1" applyAlignment="1">
      <alignment vertical="center" wrapText="1"/>
    </xf>
    <xf numFmtId="3" fontId="27" fillId="0" borderId="0" xfId="0" applyNumberFormat="1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9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165" fontId="12" fillId="0" borderId="0" xfId="1" applyFont="1" applyFill="1"/>
    <xf numFmtId="3" fontId="14" fillId="0" borderId="0" xfId="0" applyNumberFormat="1" applyFont="1" applyFill="1"/>
    <xf numFmtId="37" fontId="19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vertical="center" wrapText="1"/>
    </xf>
    <xf numFmtId="3" fontId="31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0" fillId="0" borderId="0" xfId="0" applyFont="1" applyAlignment="1">
      <alignment horizontal="right" wrapText="1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37" fontId="23" fillId="0" borderId="0" xfId="0" applyNumberFormat="1" applyFont="1" applyAlignment="1">
      <alignment vertical="center" wrapText="1"/>
    </xf>
    <xf numFmtId="0" fontId="23" fillId="0" borderId="0" xfId="0" applyFont="1"/>
    <xf numFmtId="0" fontId="2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tabSelected="1" zoomScale="70" zoomScaleNormal="70" workbookViewId="0">
      <selection activeCell="F13" sqref="F13"/>
    </sheetView>
  </sheetViews>
  <sheetFormatPr defaultColWidth="9.140625" defaultRowHeight="17.25" x14ac:dyDescent="0.3"/>
  <cols>
    <col min="1" max="1" width="9.140625" style="16"/>
    <col min="2" max="2" width="48.5703125" style="1" bestFit="1" customWidth="1"/>
    <col min="3" max="3" width="20" style="2" bestFit="1" customWidth="1"/>
    <col min="4" max="4" width="26.28515625" style="2" customWidth="1"/>
    <col min="5" max="16384" width="9.140625" style="16"/>
  </cols>
  <sheetData>
    <row r="1" spans="2:4" ht="18" thickBot="1" x14ac:dyDescent="0.35"/>
    <row r="2" spans="2:4" x14ac:dyDescent="0.3">
      <c r="B2" s="3"/>
      <c r="C2" s="4" t="s">
        <v>123</v>
      </c>
      <c r="D2" s="4" t="s">
        <v>113</v>
      </c>
    </row>
    <row r="3" spans="2:4" ht="18" thickBot="1" x14ac:dyDescent="0.35">
      <c r="B3" s="3"/>
      <c r="C3" s="5"/>
      <c r="D3" s="36"/>
    </row>
    <row r="4" spans="2:4" x14ac:dyDescent="0.3">
      <c r="B4" s="3" t="s">
        <v>0</v>
      </c>
      <c r="D4" s="6"/>
    </row>
    <row r="5" spans="2:4" x14ac:dyDescent="0.3">
      <c r="B5" s="3" t="s">
        <v>1</v>
      </c>
      <c r="D5" s="6"/>
    </row>
    <row r="6" spans="2:4" x14ac:dyDescent="0.3">
      <c r="B6" s="7" t="s">
        <v>4</v>
      </c>
      <c r="C6" s="2">
        <v>744749671</v>
      </c>
      <c r="D6" s="8">
        <v>731437847</v>
      </c>
    </row>
    <row r="7" spans="2:4" ht="34.5" x14ac:dyDescent="0.3">
      <c r="B7" s="9" t="s">
        <v>3</v>
      </c>
      <c r="C7" s="2">
        <v>20534735</v>
      </c>
      <c r="D7" s="18">
        <v>19192069</v>
      </c>
    </row>
    <row r="8" spans="2:4" x14ac:dyDescent="0.3">
      <c r="B8" s="9" t="s">
        <v>2</v>
      </c>
      <c r="C8" s="2">
        <v>4115339278</v>
      </c>
      <c r="D8" s="8">
        <v>3931692560</v>
      </c>
    </row>
    <row r="9" spans="2:4" x14ac:dyDescent="0.3">
      <c r="B9" s="7" t="s">
        <v>114</v>
      </c>
      <c r="C9" s="2">
        <v>9070306</v>
      </c>
      <c r="D9" s="8">
        <v>9082127</v>
      </c>
    </row>
    <row r="10" spans="2:4" x14ac:dyDescent="0.3">
      <c r="B10" s="7" t="s">
        <v>5</v>
      </c>
      <c r="C10" s="2">
        <v>1412834510</v>
      </c>
      <c r="D10" s="8">
        <v>1364268828</v>
      </c>
    </row>
    <row r="11" spans="2:4" ht="18" thickBot="1" x14ac:dyDescent="0.35">
      <c r="B11" s="16" t="s">
        <v>87</v>
      </c>
      <c r="C11" s="2">
        <v>8864825</v>
      </c>
      <c r="D11" s="18">
        <v>4985106</v>
      </c>
    </row>
    <row r="12" spans="2:4" ht="18" thickBot="1" x14ac:dyDescent="0.35">
      <c r="B12" s="3"/>
      <c r="C12" s="10">
        <f>SUM(C6:C11)</f>
        <v>6311393325</v>
      </c>
      <c r="D12" s="10">
        <f>SUM(D6:D11)</f>
        <v>6060658537</v>
      </c>
    </row>
    <row r="13" spans="2:4" x14ac:dyDescent="0.3">
      <c r="B13" s="7"/>
      <c r="D13" s="8"/>
    </row>
    <row r="14" spans="2:4" x14ac:dyDescent="0.3">
      <c r="B14" s="3" t="s">
        <v>6</v>
      </c>
      <c r="D14" s="8"/>
    </row>
    <row r="15" spans="2:4" x14ac:dyDescent="0.3">
      <c r="B15" s="9" t="s">
        <v>7</v>
      </c>
      <c r="C15" s="2">
        <v>186725803</v>
      </c>
      <c r="D15" s="8">
        <v>194141876</v>
      </c>
    </row>
    <row r="16" spans="2:4" x14ac:dyDescent="0.3">
      <c r="B16" s="7" t="s">
        <v>60</v>
      </c>
      <c r="C16" s="2">
        <v>511322042</v>
      </c>
      <c r="D16" s="8">
        <v>677396485</v>
      </c>
    </row>
    <row r="17" spans="2:4" ht="18" thickBot="1" x14ac:dyDescent="0.35">
      <c r="B17" s="7" t="s">
        <v>8</v>
      </c>
      <c r="C17" s="2">
        <v>228111310</v>
      </c>
      <c r="D17" s="8">
        <v>289452040</v>
      </c>
    </row>
    <row r="18" spans="2:4" ht="18" thickBot="1" x14ac:dyDescent="0.35">
      <c r="B18" s="3"/>
      <c r="C18" s="11">
        <f>SUM(C15:C17)</f>
        <v>926159155</v>
      </c>
      <c r="D18" s="11">
        <f>SUM(D15:D17)</f>
        <v>1160990401</v>
      </c>
    </row>
    <row r="19" spans="2:4" x14ac:dyDescent="0.3">
      <c r="B19" s="3"/>
      <c r="C19" s="6"/>
      <c r="D19" s="6"/>
    </row>
    <row r="20" spans="2:4" ht="18" thickBot="1" x14ac:dyDescent="0.35">
      <c r="B20" s="3" t="s">
        <v>9</v>
      </c>
      <c r="C20" s="12">
        <f>C18+C12</f>
        <v>7237552480</v>
      </c>
      <c r="D20" s="12">
        <f>D18+D12</f>
        <v>7221648938</v>
      </c>
    </row>
    <row r="21" spans="2:4" ht="18" thickTop="1" x14ac:dyDescent="0.3">
      <c r="B21" s="7"/>
      <c r="D21" s="8"/>
    </row>
    <row r="22" spans="2:4" ht="39" customHeight="1" x14ac:dyDescent="0.3">
      <c r="B22" s="13" t="s">
        <v>10</v>
      </c>
      <c r="D22" s="8"/>
    </row>
    <row r="23" spans="2:4" x14ac:dyDescent="0.3">
      <c r="B23" s="7"/>
      <c r="D23" s="8"/>
    </row>
    <row r="24" spans="2:4" x14ac:dyDescent="0.3">
      <c r="B24" s="3" t="s">
        <v>11</v>
      </c>
      <c r="D24" s="8"/>
    </row>
    <row r="25" spans="2:4" x14ac:dyDescent="0.3">
      <c r="B25" s="7" t="s">
        <v>12</v>
      </c>
      <c r="C25" s="2">
        <v>117738440</v>
      </c>
      <c r="D25" s="8">
        <v>117738440</v>
      </c>
    </row>
    <row r="26" spans="2:4" x14ac:dyDescent="0.3">
      <c r="B26" s="7" t="s">
        <v>61</v>
      </c>
      <c r="C26" s="2">
        <v>441418396</v>
      </c>
      <c r="D26" s="8">
        <v>441418396</v>
      </c>
    </row>
    <row r="27" spans="2:4" x14ac:dyDescent="0.3">
      <c r="B27" s="7" t="s">
        <v>13</v>
      </c>
      <c r="C27" s="2">
        <v>247478865</v>
      </c>
      <c r="D27" s="8">
        <v>247478865</v>
      </c>
    </row>
    <row r="28" spans="2:4" x14ac:dyDescent="0.3">
      <c r="B28" s="7" t="s">
        <v>14</v>
      </c>
      <c r="C28" s="2">
        <v>1265796861</v>
      </c>
      <c r="D28" s="8">
        <v>1265796861</v>
      </c>
    </row>
    <row r="29" spans="2:4" x14ac:dyDescent="0.3">
      <c r="B29" s="7" t="s">
        <v>15</v>
      </c>
      <c r="C29" s="2">
        <v>1711293558</v>
      </c>
      <c r="D29" s="8">
        <v>1693268334</v>
      </c>
    </row>
    <row r="30" spans="2:4" ht="18" thickBot="1" x14ac:dyDescent="0.35">
      <c r="B30" s="7" t="s">
        <v>105</v>
      </c>
      <c r="C30" s="2">
        <v>5006720</v>
      </c>
      <c r="D30" s="20">
        <v>-19432339</v>
      </c>
    </row>
    <row r="31" spans="2:4" ht="18" thickBot="1" x14ac:dyDescent="0.35">
      <c r="B31" s="3"/>
      <c r="C31" s="11">
        <f>SUM(C25:C30)</f>
        <v>3788732840</v>
      </c>
      <c r="D31" s="11">
        <f>SUM(D25:D30)</f>
        <v>3746268557</v>
      </c>
    </row>
    <row r="32" spans="2:4" x14ac:dyDescent="0.3">
      <c r="B32" s="13" t="s">
        <v>16</v>
      </c>
      <c r="D32" s="8"/>
    </row>
    <row r="33" spans="2:4" x14ac:dyDescent="0.3">
      <c r="B33" s="7" t="s">
        <v>62</v>
      </c>
      <c r="C33" s="2">
        <v>1629033999</v>
      </c>
      <c r="D33" s="8">
        <v>1593385489</v>
      </c>
    </row>
    <row r="34" spans="2:4" x14ac:dyDescent="0.3">
      <c r="B34" s="7" t="s">
        <v>17</v>
      </c>
      <c r="C34" s="2">
        <v>118611004</v>
      </c>
      <c r="D34" s="8">
        <v>118611004</v>
      </c>
    </row>
    <row r="35" spans="2:4" x14ac:dyDescent="0.3">
      <c r="B35" s="7" t="s">
        <v>18</v>
      </c>
      <c r="C35" s="2">
        <v>1039582945</v>
      </c>
      <c r="D35" s="8">
        <v>1043635227</v>
      </c>
    </row>
    <row r="36" spans="2:4" ht="18" thickBot="1" x14ac:dyDescent="0.35">
      <c r="B36" s="7" t="s">
        <v>63</v>
      </c>
      <c r="C36" s="2">
        <v>17740800</v>
      </c>
      <c r="D36" s="18">
        <v>16482440</v>
      </c>
    </row>
    <row r="37" spans="2:4" ht="18" thickBot="1" x14ac:dyDescent="0.35">
      <c r="B37" s="3"/>
      <c r="C37" s="11">
        <f>SUM(C33:C36)</f>
        <v>2804968748</v>
      </c>
      <c r="D37" s="11">
        <f>SUM(D33:D36)</f>
        <v>2772114160</v>
      </c>
    </row>
    <row r="39" spans="2:4" x14ac:dyDescent="0.3">
      <c r="B39" s="3"/>
      <c r="D39" s="14"/>
    </row>
    <row r="40" spans="2:4" x14ac:dyDescent="0.3">
      <c r="B40" s="3" t="s">
        <v>19</v>
      </c>
      <c r="D40" s="8"/>
    </row>
    <row r="41" spans="2:4" x14ac:dyDescent="0.3">
      <c r="B41" s="7" t="s">
        <v>63</v>
      </c>
      <c r="C41" s="2">
        <v>426094414</v>
      </c>
      <c r="D41" s="8">
        <v>434132013</v>
      </c>
    </row>
    <row r="42" spans="2:4" x14ac:dyDescent="0.3">
      <c r="B42" s="7" t="s">
        <v>18</v>
      </c>
      <c r="C42" s="2">
        <v>69728323</v>
      </c>
      <c r="D42" s="8">
        <v>69030913</v>
      </c>
    </row>
    <row r="43" spans="2:4" x14ac:dyDescent="0.3">
      <c r="B43" s="7" t="s">
        <v>20</v>
      </c>
      <c r="C43" s="2">
        <v>49685761</v>
      </c>
      <c r="D43" s="18">
        <v>75794781</v>
      </c>
    </row>
    <row r="44" spans="2:4" x14ac:dyDescent="0.3">
      <c r="B44" s="7" t="s">
        <v>59</v>
      </c>
      <c r="C44" s="2">
        <v>95444302</v>
      </c>
      <c r="D44" s="8">
        <v>121410422</v>
      </c>
    </row>
    <row r="45" spans="2:4" ht="18" thickBot="1" x14ac:dyDescent="0.35">
      <c r="B45" s="7" t="s">
        <v>17</v>
      </c>
      <c r="C45" s="2">
        <v>2898092</v>
      </c>
      <c r="D45" s="8">
        <v>2898092</v>
      </c>
    </row>
    <row r="46" spans="2:4" ht="18" thickBot="1" x14ac:dyDescent="0.35">
      <c r="B46" s="3"/>
      <c r="C46" s="10">
        <f>SUM(C41:C45)</f>
        <v>643850892</v>
      </c>
      <c r="D46" s="10">
        <f>SUM(D41:D45)</f>
        <v>703266221</v>
      </c>
    </row>
    <row r="47" spans="2:4" x14ac:dyDescent="0.3">
      <c r="B47" s="3"/>
      <c r="C47" s="8"/>
      <c r="D47" s="8"/>
    </row>
    <row r="48" spans="2:4" ht="18" thickBot="1" x14ac:dyDescent="0.35">
      <c r="B48" s="3" t="s">
        <v>21</v>
      </c>
      <c r="C48" s="15">
        <f>C37+C46</f>
        <v>3448819640</v>
      </c>
      <c r="D48" s="15">
        <f>D37+D46</f>
        <v>3475380381</v>
      </c>
    </row>
    <row r="49" spans="2:4" x14ac:dyDescent="0.3">
      <c r="B49" s="3"/>
      <c r="C49" s="6"/>
      <c r="D49" s="6"/>
    </row>
    <row r="50" spans="2:4" x14ac:dyDescent="0.3">
      <c r="B50" s="3" t="s">
        <v>22</v>
      </c>
      <c r="C50" s="19">
        <f>C31+C48</f>
        <v>7237552480</v>
      </c>
      <c r="D50" s="19">
        <f>D31+D48</f>
        <v>7221648938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60" zoomScaleNormal="60" workbookViewId="0">
      <selection activeCell="E27" sqref="E27"/>
    </sheetView>
  </sheetViews>
  <sheetFormatPr defaultColWidth="8.7109375" defaultRowHeight="17.25" x14ac:dyDescent="0.3"/>
  <cols>
    <col min="1" max="1" width="85.28515625" style="1" bestFit="1" customWidth="1"/>
    <col min="2" max="2" width="20.85546875" style="20" customWidth="1"/>
    <col min="3" max="3" width="20.42578125" style="20" customWidth="1"/>
    <col min="4" max="16384" width="8.7109375" style="16"/>
  </cols>
  <sheetData>
    <row r="1" spans="1:3" x14ac:dyDescent="0.3">
      <c r="A1" s="75"/>
      <c r="B1" s="23" t="s">
        <v>23</v>
      </c>
      <c r="C1" s="23" t="s">
        <v>23</v>
      </c>
    </row>
    <row r="2" spans="1:3" x14ac:dyDescent="0.3">
      <c r="A2" s="75"/>
      <c r="B2" s="26">
        <v>44197</v>
      </c>
      <c r="C2" s="26">
        <v>43831</v>
      </c>
    </row>
    <row r="3" spans="1:3" x14ac:dyDescent="0.3">
      <c r="A3" s="75"/>
      <c r="B3" s="26">
        <v>44377</v>
      </c>
      <c r="C3" s="26">
        <v>44012</v>
      </c>
    </row>
    <row r="4" spans="1:3" ht="18" thickBot="1" x14ac:dyDescent="0.35">
      <c r="A4" s="17"/>
      <c r="B4" s="70"/>
      <c r="C4" s="70"/>
    </row>
    <row r="5" spans="1:3" x14ac:dyDescent="0.3">
      <c r="A5" s="56"/>
      <c r="B5" s="27"/>
      <c r="C5" s="27"/>
    </row>
    <row r="6" spans="1:3" x14ac:dyDescent="0.3">
      <c r="A6" s="7" t="s">
        <v>24</v>
      </c>
      <c r="B6" s="20">
        <v>620165962</v>
      </c>
      <c r="C6" s="20">
        <v>677824044</v>
      </c>
    </row>
    <row r="7" spans="1:3" x14ac:dyDescent="0.3">
      <c r="A7" s="7" t="s">
        <v>115</v>
      </c>
      <c r="B7" s="20">
        <v>33912464</v>
      </c>
      <c r="C7" s="20">
        <v>59230535</v>
      </c>
    </row>
    <row r="8" spans="1:3" ht="18" thickBot="1" x14ac:dyDescent="0.35">
      <c r="A8" s="7" t="s">
        <v>25</v>
      </c>
      <c r="B8" s="20">
        <v>47212951</v>
      </c>
      <c r="C8" s="20">
        <v>31678894</v>
      </c>
    </row>
    <row r="9" spans="1:3" ht="35.25" thickBot="1" x14ac:dyDescent="0.35">
      <c r="A9" s="3" t="s">
        <v>26</v>
      </c>
      <c r="B9" s="22">
        <f>SUM(B6:B8)</f>
        <v>701291377</v>
      </c>
      <c r="C9" s="22">
        <f>SUM(C6:C8)</f>
        <v>768733473</v>
      </c>
    </row>
    <row r="10" spans="1:3" x14ac:dyDescent="0.3">
      <c r="A10" s="7"/>
    </row>
    <row r="11" spans="1:3" x14ac:dyDescent="0.3">
      <c r="A11" s="25" t="s">
        <v>27</v>
      </c>
      <c r="B11" s="20">
        <v>-162279479</v>
      </c>
      <c r="C11" s="20">
        <v>-105440215</v>
      </c>
    </row>
    <row r="12" spans="1:3" x14ac:dyDescent="0.3">
      <c r="A12" s="25" t="s">
        <v>70</v>
      </c>
      <c r="B12" s="20">
        <v>-230396347</v>
      </c>
      <c r="C12" s="20">
        <v>-208350959</v>
      </c>
    </row>
    <row r="13" spans="1:3" x14ac:dyDescent="0.3">
      <c r="A13" s="25" t="s">
        <v>71</v>
      </c>
      <c r="B13" s="20">
        <v>-63854417</v>
      </c>
      <c r="C13" s="20">
        <v>-49996223</v>
      </c>
    </row>
    <row r="14" spans="1:3" x14ac:dyDescent="0.3">
      <c r="A14" s="25" t="s">
        <v>28</v>
      </c>
      <c r="B14" s="20">
        <v>-2616315</v>
      </c>
      <c r="C14" s="20">
        <v>-73796214</v>
      </c>
    </row>
    <row r="15" spans="1:3" x14ac:dyDescent="0.3">
      <c r="A15" s="25" t="s">
        <v>29</v>
      </c>
      <c r="B15" s="20">
        <v>-14723433</v>
      </c>
      <c r="C15" s="20">
        <v>-9319056</v>
      </c>
    </row>
    <row r="16" spans="1:3" x14ac:dyDescent="0.3">
      <c r="A16" s="25" t="s">
        <v>30</v>
      </c>
      <c r="B16" s="20">
        <v>-39523155</v>
      </c>
      <c r="C16" s="20">
        <v>-31994269</v>
      </c>
    </row>
    <row r="17" spans="1:3" x14ac:dyDescent="0.3">
      <c r="A17" s="25" t="s">
        <v>72</v>
      </c>
      <c r="B17" s="20">
        <v>26115815</v>
      </c>
      <c r="C17" s="20">
        <v>7833833</v>
      </c>
    </row>
    <row r="18" spans="1:3" ht="18" thickBot="1" x14ac:dyDescent="0.35">
      <c r="A18" s="25" t="s">
        <v>31</v>
      </c>
      <c r="B18" s="20">
        <v>-89381498</v>
      </c>
      <c r="C18" s="20">
        <v>-50389545</v>
      </c>
    </row>
    <row r="19" spans="1:3" ht="35.25" thickBot="1" x14ac:dyDescent="0.35">
      <c r="A19" s="3" t="s">
        <v>32</v>
      </c>
      <c r="B19" s="22">
        <f>B9+SUM(B11:B18)</f>
        <v>124632548</v>
      </c>
      <c r="C19" s="22">
        <f>C9+SUM(C11:C18)</f>
        <v>247280825</v>
      </c>
    </row>
    <row r="20" spans="1:3" x14ac:dyDescent="0.3">
      <c r="A20" s="7"/>
    </row>
    <row r="21" spans="1:3" x14ac:dyDescent="0.3">
      <c r="A21" s="7" t="s">
        <v>33</v>
      </c>
      <c r="B21" s="20">
        <v>142058684</v>
      </c>
      <c r="C21" s="20">
        <v>111952520</v>
      </c>
    </row>
    <row r="22" spans="1:3" x14ac:dyDescent="0.3">
      <c r="A22" s="7" t="s">
        <v>34</v>
      </c>
      <c r="B22" s="20">
        <v>-142058684</v>
      </c>
      <c r="C22" s="20">
        <v>-111952520</v>
      </c>
    </row>
    <row r="23" spans="1:3" x14ac:dyDescent="0.3">
      <c r="A23" s="7" t="s">
        <v>35</v>
      </c>
      <c r="B23" s="20">
        <v>345846541</v>
      </c>
      <c r="C23" s="20">
        <v>673000461</v>
      </c>
    </row>
    <row r="24" spans="1:3" x14ac:dyDescent="0.3">
      <c r="A24" s="7" t="s">
        <v>36</v>
      </c>
      <c r="B24" s="20">
        <v>-345846541</v>
      </c>
      <c r="C24" s="20">
        <v>-673000461</v>
      </c>
    </row>
    <row r="25" spans="1:3" ht="18" thickBot="1" x14ac:dyDescent="0.35">
      <c r="A25" s="7"/>
    </row>
    <row r="26" spans="1:3" ht="18" thickBot="1" x14ac:dyDescent="0.35">
      <c r="A26" s="3" t="s">
        <v>37</v>
      </c>
      <c r="B26" s="22">
        <f>B19+B21+B22+B23+B24</f>
        <v>124632548</v>
      </c>
      <c r="C26" s="22">
        <f>C19+C21+C22+C23+C24</f>
        <v>247280825</v>
      </c>
    </row>
    <row r="27" spans="1:3" x14ac:dyDescent="0.3">
      <c r="A27" s="7"/>
    </row>
    <row r="28" spans="1:3" x14ac:dyDescent="0.3">
      <c r="A28" s="7" t="s">
        <v>38</v>
      </c>
      <c r="B28" s="20">
        <v>60644942</v>
      </c>
      <c r="C28" s="20">
        <v>45498399</v>
      </c>
    </row>
    <row r="29" spans="1:3" ht="18" thickBot="1" x14ac:dyDescent="0.35">
      <c r="A29" s="7" t="s">
        <v>39</v>
      </c>
      <c r="B29" s="20">
        <v>-21426384</v>
      </c>
      <c r="C29" s="20">
        <v>-10382934</v>
      </c>
    </row>
    <row r="30" spans="1:3" ht="18" thickBot="1" x14ac:dyDescent="0.35">
      <c r="A30" s="3" t="s">
        <v>40</v>
      </c>
      <c r="B30" s="22">
        <f>B28+B29</f>
        <v>39218558</v>
      </c>
      <c r="C30" s="22">
        <f>C28+C29</f>
        <v>35115465</v>
      </c>
    </row>
    <row r="31" spans="1:3" ht="18" thickBot="1" x14ac:dyDescent="0.35">
      <c r="A31" s="7"/>
    </row>
    <row r="32" spans="1:3" ht="18" thickBot="1" x14ac:dyDescent="0.35">
      <c r="A32" s="3" t="s">
        <v>41</v>
      </c>
      <c r="B32" s="22">
        <f>B26+B30</f>
        <v>163851106</v>
      </c>
      <c r="C32" s="22">
        <f>C26+C30</f>
        <v>282396290</v>
      </c>
    </row>
    <row r="33" spans="1:3" x14ac:dyDescent="0.3">
      <c r="A33" s="7"/>
    </row>
    <row r="34" spans="1:3" x14ac:dyDescent="0.3">
      <c r="A34" s="7" t="s">
        <v>42</v>
      </c>
      <c r="B34" s="20">
        <v>-30554453</v>
      </c>
      <c r="C34" s="20">
        <v>-46022878</v>
      </c>
    </row>
    <row r="35" spans="1:3" ht="18" thickBot="1" x14ac:dyDescent="0.35">
      <c r="A35" s="7"/>
    </row>
    <row r="36" spans="1:3" ht="18" thickBot="1" x14ac:dyDescent="0.35">
      <c r="A36" s="17" t="s">
        <v>43</v>
      </c>
      <c r="B36" s="22">
        <f>B32+B34</f>
        <v>133296653</v>
      </c>
      <c r="C36" s="22">
        <f>C32+C34</f>
        <v>236373412</v>
      </c>
    </row>
    <row r="37" spans="1:3" x14ac:dyDescent="0.3">
      <c r="A37" s="17" t="s">
        <v>44</v>
      </c>
    </row>
    <row r="38" spans="1:3" x14ac:dyDescent="0.3">
      <c r="A38" s="24" t="s">
        <v>106</v>
      </c>
      <c r="B38" s="58">
        <v>5006720</v>
      </c>
      <c r="C38" s="20">
        <v>1238169</v>
      </c>
    </row>
    <row r="39" spans="1:3" x14ac:dyDescent="0.3">
      <c r="A39" s="39"/>
    </row>
    <row r="40" spans="1:3" x14ac:dyDescent="0.3">
      <c r="A40" s="21" t="s">
        <v>107</v>
      </c>
      <c r="B40" s="21">
        <v>11.32</v>
      </c>
      <c r="C40" s="21">
        <v>20.079999999999998</v>
      </c>
    </row>
    <row r="41" spans="1:3" ht="18" thickBot="1" x14ac:dyDescent="0.35">
      <c r="A41" s="24"/>
    </row>
    <row r="42" spans="1:3" ht="18" thickBot="1" x14ac:dyDescent="0.35">
      <c r="A42" s="17" t="s">
        <v>45</v>
      </c>
      <c r="B42" s="22">
        <f>B36+B38</f>
        <v>138303373</v>
      </c>
      <c r="C42" s="22">
        <f>C36+C38</f>
        <v>237611581</v>
      </c>
    </row>
    <row r="43" spans="1:3" x14ac:dyDescent="0.3">
      <c r="A43" s="7"/>
    </row>
  </sheetData>
  <mergeCells count="1">
    <mergeCell ref="A1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zoomScale="60" zoomScaleNormal="60" workbookViewId="0">
      <selection activeCell="E27" sqref="E27"/>
    </sheetView>
  </sheetViews>
  <sheetFormatPr defaultColWidth="8.7109375" defaultRowHeight="17.25" x14ac:dyDescent="0.3"/>
  <cols>
    <col min="1" max="1" width="4.5703125" style="28" customWidth="1"/>
    <col min="2" max="2" width="51.42578125" style="33" customWidth="1"/>
    <col min="3" max="3" width="23.28515625" style="33" customWidth="1"/>
    <col min="4" max="4" width="23.42578125" style="33" customWidth="1"/>
    <col min="5" max="5" width="23.140625" style="33" customWidth="1"/>
    <col min="6" max="6" width="21.28515625" style="33" customWidth="1"/>
    <col min="7" max="8" width="26.140625" style="28" customWidth="1"/>
    <col min="9" max="16384" width="8.7109375" style="28"/>
  </cols>
  <sheetData>
    <row r="1" spans="2:8" x14ac:dyDescent="0.3">
      <c r="B1" s="29"/>
      <c r="C1" s="68" t="s">
        <v>88</v>
      </c>
      <c r="D1" s="68" t="s">
        <v>90</v>
      </c>
      <c r="E1" s="69" t="s">
        <v>93</v>
      </c>
      <c r="F1" s="68" t="s">
        <v>95</v>
      </c>
      <c r="G1" s="68" t="s">
        <v>96</v>
      </c>
      <c r="H1" s="68" t="s">
        <v>98</v>
      </c>
    </row>
    <row r="2" spans="2:8" x14ac:dyDescent="0.3">
      <c r="B2" s="29"/>
      <c r="C2" s="68" t="s">
        <v>89</v>
      </c>
      <c r="D2" s="69" t="s">
        <v>91</v>
      </c>
      <c r="E2" s="69" t="s">
        <v>94</v>
      </c>
      <c r="F2" s="69"/>
      <c r="G2" s="69" t="s">
        <v>97</v>
      </c>
      <c r="H2" s="69" t="s">
        <v>99</v>
      </c>
    </row>
    <row r="3" spans="2:8" x14ac:dyDescent="0.3">
      <c r="B3" s="29"/>
      <c r="C3" s="69"/>
      <c r="D3" s="69" t="s">
        <v>92</v>
      </c>
      <c r="E3" s="69"/>
      <c r="F3" s="67"/>
      <c r="G3" s="67"/>
      <c r="H3" s="67"/>
    </row>
    <row r="4" spans="2:8" x14ac:dyDescent="0.3">
      <c r="B4" s="29"/>
    </row>
    <row r="5" spans="2:8" x14ac:dyDescent="0.3">
      <c r="B5" s="29" t="s">
        <v>116</v>
      </c>
      <c r="C5" s="65">
        <v>117738440</v>
      </c>
      <c r="D5" s="65">
        <v>441418396</v>
      </c>
      <c r="E5" s="65">
        <v>247478865</v>
      </c>
      <c r="F5" s="65">
        <v>1265796861</v>
      </c>
      <c r="G5" s="65">
        <v>1702843439</v>
      </c>
      <c r="H5" s="65">
        <v>3775276001</v>
      </c>
    </row>
    <row r="6" spans="2:8" x14ac:dyDescent="0.3">
      <c r="B6" s="30" t="s">
        <v>117</v>
      </c>
      <c r="C6" s="31" t="s">
        <v>46</v>
      </c>
      <c r="D6" s="31" t="s">
        <v>46</v>
      </c>
      <c r="E6" s="31" t="s">
        <v>46</v>
      </c>
      <c r="F6" s="34" t="s">
        <v>46</v>
      </c>
      <c r="G6" s="34">
        <v>236373412</v>
      </c>
      <c r="H6" s="34">
        <v>236373412</v>
      </c>
    </row>
    <row r="7" spans="2:8" s="59" customFormat="1" x14ac:dyDescent="0.3">
      <c r="B7" s="30" t="s">
        <v>100</v>
      </c>
      <c r="C7" s="31" t="s">
        <v>46</v>
      </c>
      <c r="D7" s="31" t="s">
        <v>46</v>
      </c>
      <c r="E7" s="31" t="s">
        <v>46</v>
      </c>
      <c r="F7" s="31" t="s">
        <v>46</v>
      </c>
      <c r="G7" s="31" t="s">
        <v>46</v>
      </c>
      <c r="H7" s="31" t="s">
        <v>69</v>
      </c>
    </row>
    <row r="8" spans="2:8" x14ac:dyDescent="0.3">
      <c r="B8" s="30" t="s">
        <v>73</v>
      </c>
      <c r="C8" s="31" t="s">
        <v>64</v>
      </c>
      <c r="D8" s="31" t="s">
        <v>64</v>
      </c>
      <c r="E8" s="31" t="s">
        <v>65</v>
      </c>
      <c r="F8" s="31" t="s">
        <v>66</v>
      </c>
      <c r="G8" s="34">
        <v>-182141366</v>
      </c>
      <c r="H8" s="34">
        <v>-182141366</v>
      </c>
    </row>
    <row r="9" spans="2:8" x14ac:dyDescent="0.3">
      <c r="B9" s="30" t="s">
        <v>105</v>
      </c>
      <c r="C9" s="64" t="s">
        <v>108</v>
      </c>
      <c r="D9" s="64" t="s">
        <v>69</v>
      </c>
      <c r="E9" s="64" t="s">
        <v>69</v>
      </c>
      <c r="F9" s="66" t="s">
        <v>66</v>
      </c>
      <c r="G9" s="66">
        <v>1238169</v>
      </c>
      <c r="H9" s="66">
        <v>1238169</v>
      </c>
    </row>
    <row r="10" spans="2:8" ht="26.1" customHeight="1" x14ac:dyDescent="0.3">
      <c r="B10" s="29"/>
      <c r="C10" s="28"/>
      <c r="D10" s="28"/>
      <c r="E10" s="28"/>
      <c r="F10" s="28"/>
    </row>
    <row r="11" spans="2:8" x14ac:dyDescent="0.3">
      <c r="B11" s="29" t="s">
        <v>126</v>
      </c>
      <c r="C11" s="65">
        <v>117738440</v>
      </c>
      <c r="D11" s="65">
        <v>441418396</v>
      </c>
      <c r="E11" s="65">
        <v>247478865</v>
      </c>
      <c r="F11" s="65">
        <v>1265796861</v>
      </c>
      <c r="G11" s="65">
        <v>1758313654</v>
      </c>
      <c r="H11" s="65">
        <v>3830746216</v>
      </c>
    </row>
    <row r="12" spans="2:8" x14ac:dyDescent="0.3">
      <c r="B12" s="30"/>
      <c r="C12" s="31"/>
      <c r="D12" s="31"/>
      <c r="E12" s="31"/>
      <c r="F12" s="34"/>
      <c r="G12" s="34"/>
      <c r="H12" s="34"/>
    </row>
    <row r="13" spans="2:8" x14ac:dyDescent="0.3">
      <c r="B13" s="30" t="s">
        <v>109</v>
      </c>
      <c r="C13" s="31" t="s">
        <v>46</v>
      </c>
      <c r="D13" s="31" t="s">
        <v>46</v>
      </c>
      <c r="E13" s="31" t="s">
        <v>46</v>
      </c>
      <c r="F13" s="34" t="s">
        <v>46</v>
      </c>
      <c r="G13" s="34">
        <v>-71149096</v>
      </c>
      <c r="H13" s="34">
        <v>-71149096</v>
      </c>
    </row>
    <row r="14" spans="2:8" x14ac:dyDescent="0.3">
      <c r="B14" s="30" t="s">
        <v>110</v>
      </c>
      <c r="C14" s="31"/>
      <c r="D14" s="31"/>
      <c r="E14" s="31"/>
      <c r="F14" s="34"/>
      <c r="G14" s="34">
        <v>7341946</v>
      </c>
      <c r="H14" s="34">
        <v>7341946</v>
      </c>
    </row>
    <row r="15" spans="2:8" x14ac:dyDescent="0.3">
      <c r="B15" s="30" t="s">
        <v>105</v>
      </c>
      <c r="C15" s="64" t="s">
        <v>68</v>
      </c>
      <c r="D15" s="64" t="s">
        <v>65</v>
      </c>
      <c r="E15" s="64" t="s">
        <v>69</v>
      </c>
      <c r="F15" s="66" t="s">
        <v>66</v>
      </c>
      <c r="G15" s="66">
        <v>-20670509</v>
      </c>
      <c r="H15" s="66">
        <v>-20670509</v>
      </c>
    </row>
    <row r="16" spans="2:8" x14ac:dyDescent="0.3">
      <c r="B16" s="29" t="s">
        <v>118</v>
      </c>
      <c r="C16" s="65">
        <v>117738440</v>
      </c>
      <c r="D16" s="65">
        <v>441418396</v>
      </c>
      <c r="E16" s="65">
        <v>247478865</v>
      </c>
      <c r="F16" s="35">
        <v>1265796861</v>
      </c>
      <c r="G16" s="35">
        <v>1673835995</v>
      </c>
      <c r="H16" s="35">
        <v>3746268557</v>
      </c>
    </row>
    <row r="17" spans="2:13" x14ac:dyDescent="0.3">
      <c r="B17" s="29"/>
      <c r="C17" s="65"/>
      <c r="D17" s="65"/>
      <c r="E17" s="65"/>
      <c r="F17" s="35"/>
    </row>
    <row r="18" spans="2:13" x14ac:dyDescent="0.3">
      <c r="B18" s="30" t="s">
        <v>117</v>
      </c>
      <c r="C18" s="31" t="s">
        <v>46</v>
      </c>
      <c r="D18" s="31" t="s">
        <v>46</v>
      </c>
      <c r="E18" s="31" t="s">
        <v>46</v>
      </c>
      <c r="F18" s="34" t="s">
        <v>46</v>
      </c>
      <c r="G18" s="34">
        <v>133296653</v>
      </c>
      <c r="H18" s="34">
        <v>133296653</v>
      </c>
    </row>
    <row r="19" spans="2:13" x14ac:dyDescent="0.3">
      <c r="B19" s="32" t="s">
        <v>119</v>
      </c>
      <c r="C19" s="31" t="s">
        <v>68</v>
      </c>
      <c r="D19" s="31" t="s">
        <v>69</v>
      </c>
      <c r="E19" s="31" t="s">
        <v>128</v>
      </c>
      <c r="F19" s="31" t="s">
        <v>66</v>
      </c>
      <c r="G19" s="31"/>
      <c r="H19" s="31"/>
    </row>
    <row r="20" spans="2:13" x14ac:dyDescent="0.3">
      <c r="B20" s="30" t="s">
        <v>127</v>
      </c>
      <c r="C20" s="31"/>
      <c r="D20" s="31"/>
      <c r="E20" s="31"/>
      <c r="F20" s="31"/>
      <c r="G20" s="34">
        <v>-95839090</v>
      </c>
      <c r="H20" s="34">
        <v>-95839090</v>
      </c>
    </row>
    <row r="21" spans="2:13" x14ac:dyDescent="0.3">
      <c r="B21" s="30" t="s">
        <v>105</v>
      </c>
      <c r="C21" s="64" t="s">
        <v>68</v>
      </c>
      <c r="D21" s="64" t="s">
        <v>65</v>
      </c>
      <c r="E21" s="64" t="s">
        <v>69</v>
      </c>
      <c r="F21" s="66" t="s">
        <v>104</v>
      </c>
      <c r="G21" s="66">
        <v>5006720</v>
      </c>
      <c r="H21" s="66">
        <v>5006720</v>
      </c>
    </row>
    <row r="22" spans="2:13" x14ac:dyDescent="0.3">
      <c r="B22" s="29" t="s">
        <v>129</v>
      </c>
      <c r="C22" s="65">
        <v>117738440</v>
      </c>
      <c r="D22" s="65">
        <v>441418396</v>
      </c>
      <c r="E22" s="65">
        <v>247478865</v>
      </c>
      <c r="F22" s="35">
        <v>1265796861</v>
      </c>
      <c r="G22" s="35">
        <v>1716300278</v>
      </c>
      <c r="H22" s="35">
        <v>3788732840</v>
      </c>
    </row>
    <row r="23" spans="2:13" x14ac:dyDescent="0.3">
      <c r="C23" s="60"/>
      <c r="D23" s="60"/>
      <c r="E23" s="60"/>
      <c r="F23" s="60"/>
    </row>
    <row r="24" spans="2:13" x14ac:dyDescent="0.3">
      <c r="C24" s="60"/>
      <c r="D24" s="60"/>
      <c r="E24" s="60"/>
      <c r="F24" s="60"/>
    </row>
    <row r="25" spans="2:13" x14ac:dyDescent="0.3">
      <c r="C25" s="60"/>
      <c r="D25" s="60"/>
      <c r="E25" s="60"/>
      <c r="F25" s="60"/>
    </row>
    <row r="28" spans="2:13" x14ac:dyDescent="0.3">
      <c r="G28" s="30"/>
      <c r="H28" s="31"/>
      <c r="I28" s="31"/>
      <c r="J28" s="31"/>
      <c r="K28" s="34"/>
      <c r="L28" s="34"/>
      <c r="M28" s="34"/>
    </row>
    <row r="29" spans="2:13" x14ac:dyDescent="0.3">
      <c r="G29" s="32"/>
      <c r="H29" s="31"/>
      <c r="I29" s="31"/>
      <c r="J29" s="31"/>
      <c r="K29" s="31"/>
      <c r="L29" s="31"/>
      <c r="M29" s="31"/>
    </row>
    <row r="30" spans="2:13" x14ac:dyDescent="0.3">
      <c r="G30" s="30"/>
      <c r="H30" s="31"/>
      <c r="I30" s="31"/>
      <c r="J30" s="31"/>
      <c r="K30" s="31"/>
      <c r="L30" s="34"/>
      <c r="M30" s="34"/>
    </row>
    <row r="31" spans="2:13" x14ac:dyDescent="0.3">
      <c r="G31" s="30"/>
      <c r="H31" s="64"/>
      <c r="I31" s="64"/>
      <c r="J31" s="64"/>
      <c r="K31" s="66"/>
      <c r="L31" s="66"/>
      <c r="M31" s="66"/>
    </row>
    <row r="32" spans="2:13" x14ac:dyDescent="0.3">
      <c r="G32" s="29"/>
      <c r="H32" s="65"/>
      <c r="I32" s="65"/>
      <c r="J32" s="65"/>
      <c r="K32" s="35"/>
      <c r="L32" s="35"/>
      <c r="M32" s="3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3"/>
  <sheetViews>
    <sheetView zoomScale="70" zoomScaleNormal="70" workbookViewId="0">
      <selection activeCell="G1" sqref="G1"/>
    </sheetView>
  </sheetViews>
  <sheetFormatPr defaultColWidth="9.140625" defaultRowHeight="16.5" x14ac:dyDescent="0.3"/>
  <cols>
    <col min="1" max="1" width="9.140625" style="42"/>
    <col min="2" max="2" width="58.42578125" style="74" customWidth="1"/>
    <col min="3" max="3" width="20.5703125" style="42" customWidth="1"/>
    <col min="4" max="4" width="21.5703125" style="42" customWidth="1"/>
    <col min="5" max="5" width="3.42578125" style="42" customWidth="1"/>
    <col min="6" max="6" width="3.5703125" style="42" customWidth="1"/>
    <col min="7" max="16384" width="9.140625" style="42"/>
  </cols>
  <sheetData>
    <row r="1" spans="2:4" x14ac:dyDescent="0.3">
      <c r="B1" s="38"/>
      <c r="C1" s="62" t="s">
        <v>120</v>
      </c>
      <c r="D1" s="62" t="s">
        <v>120</v>
      </c>
    </row>
    <row r="2" spans="2:4" x14ac:dyDescent="0.3">
      <c r="B2" s="38"/>
      <c r="C2" s="62" t="s">
        <v>121</v>
      </c>
      <c r="D2" s="62" t="s">
        <v>121</v>
      </c>
    </row>
    <row r="3" spans="2:4" x14ac:dyDescent="0.3">
      <c r="B3" s="38"/>
      <c r="C3" s="57" t="s">
        <v>124</v>
      </c>
      <c r="D3" s="57" t="s">
        <v>125</v>
      </c>
    </row>
    <row r="4" spans="2:4" ht="17.25" thickBot="1" x14ac:dyDescent="0.35">
      <c r="B4" s="38"/>
      <c r="C4" s="71"/>
      <c r="D4" s="71"/>
    </row>
    <row r="5" spans="2:4" x14ac:dyDescent="0.3">
      <c r="B5" s="38"/>
      <c r="C5" s="72"/>
      <c r="D5" s="72"/>
    </row>
    <row r="6" spans="2:4" x14ac:dyDescent="0.3">
      <c r="B6" s="38" t="s">
        <v>41</v>
      </c>
      <c r="C6" s="61">
        <v>163851106</v>
      </c>
      <c r="D6" s="61">
        <v>282396290</v>
      </c>
    </row>
    <row r="7" spans="2:4" x14ac:dyDescent="0.3">
      <c r="B7" s="38"/>
      <c r="C7" s="41"/>
      <c r="D7" s="41"/>
    </row>
    <row r="8" spans="2:4" x14ac:dyDescent="0.3">
      <c r="B8" s="38" t="s">
        <v>75</v>
      </c>
      <c r="C8" s="41"/>
      <c r="D8" s="41"/>
    </row>
    <row r="9" spans="2:4" x14ac:dyDescent="0.3">
      <c r="B9" s="38"/>
      <c r="C9" s="41"/>
      <c r="D9" s="41"/>
    </row>
    <row r="10" spans="2:4" x14ac:dyDescent="0.3">
      <c r="B10" s="43" t="s">
        <v>27</v>
      </c>
      <c r="C10" s="44">
        <v>162279479</v>
      </c>
      <c r="D10" s="44">
        <v>105440215</v>
      </c>
    </row>
    <row r="11" spans="2:4" x14ac:dyDescent="0.3">
      <c r="B11" s="43" t="s">
        <v>76</v>
      </c>
      <c r="C11" s="44">
        <v>-567749</v>
      </c>
      <c r="D11" s="44">
        <v>-156791</v>
      </c>
    </row>
    <row r="12" spans="2:4" x14ac:dyDescent="0.3">
      <c r="B12" s="43" t="s">
        <v>77</v>
      </c>
      <c r="C12" s="44">
        <v>-26102223</v>
      </c>
      <c r="D12" s="44">
        <v>-12651550</v>
      </c>
    </row>
    <row r="13" spans="2:4" ht="33" x14ac:dyDescent="0.3">
      <c r="B13" s="43" t="s">
        <v>102</v>
      </c>
      <c r="C13" s="44">
        <v>-34930827</v>
      </c>
      <c r="D13" s="44">
        <v>-14266110</v>
      </c>
    </row>
    <row r="14" spans="2:4" x14ac:dyDescent="0.3">
      <c r="B14" s="43" t="s">
        <v>130</v>
      </c>
      <c r="C14" s="44">
        <v>-28040542</v>
      </c>
      <c r="D14" s="44">
        <v>-27749154</v>
      </c>
    </row>
    <row r="15" spans="2:4" x14ac:dyDescent="0.3">
      <c r="B15" s="43" t="s">
        <v>131</v>
      </c>
      <c r="C15" s="44">
        <v>29080</v>
      </c>
      <c r="D15" s="44">
        <v>3868</v>
      </c>
    </row>
    <row r="16" spans="2:4" x14ac:dyDescent="0.3">
      <c r="B16" s="74" t="s">
        <v>132</v>
      </c>
      <c r="C16" s="45">
        <v>1207364</v>
      </c>
      <c r="D16" s="46">
        <v>4416346</v>
      </c>
    </row>
    <row r="17" spans="2:4" x14ac:dyDescent="0.3">
      <c r="B17" s="43" t="s">
        <v>78</v>
      </c>
      <c r="C17" s="44">
        <v>46391693</v>
      </c>
      <c r="D17" s="44">
        <v>5898078</v>
      </c>
    </row>
    <row r="18" spans="2:4" x14ac:dyDescent="0.3">
      <c r="B18" s="43" t="s">
        <v>79</v>
      </c>
      <c r="C18" s="44">
        <v>-18412655</v>
      </c>
      <c r="D18" s="44">
        <v>-13862030</v>
      </c>
    </row>
    <row r="19" spans="2:4" x14ac:dyDescent="0.3">
      <c r="B19" s="43" t="s">
        <v>85</v>
      </c>
      <c r="C19" s="44">
        <v>3587592</v>
      </c>
      <c r="D19" s="44" t="s">
        <v>46</v>
      </c>
    </row>
    <row r="20" spans="2:4" ht="33" x14ac:dyDescent="0.3">
      <c r="B20" s="43" t="s">
        <v>103</v>
      </c>
      <c r="C20" s="44">
        <v>3719115</v>
      </c>
      <c r="D20" s="44">
        <v>7013256</v>
      </c>
    </row>
    <row r="21" spans="2:4" x14ac:dyDescent="0.3">
      <c r="B21" s="37" t="s">
        <v>133</v>
      </c>
      <c r="C21" s="44" t="s">
        <v>69</v>
      </c>
      <c r="D21" s="44">
        <v>-708962</v>
      </c>
    </row>
    <row r="22" spans="2:4" x14ac:dyDescent="0.3">
      <c r="B22" s="38" t="s">
        <v>80</v>
      </c>
      <c r="C22" s="40">
        <f>SUM(C6:C21)</f>
        <v>273011433</v>
      </c>
      <c r="D22" s="40">
        <f>SUM(D6:D21)</f>
        <v>335773456</v>
      </c>
    </row>
    <row r="23" spans="2:4" x14ac:dyDescent="0.3">
      <c r="B23" s="38" t="s">
        <v>81</v>
      </c>
      <c r="C23" s="40"/>
      <c r="D23" s="40"/>
    </row>
    <row r="24" spans="2:4" x14ac:dyDescent="0.3">
      <c r="B24" s="38"/>
      <c r="C24" s="41"/>
      <c r="D24" s="41"/>
    </row>
    <row r="25" spans="2:4" x14ac:dyDescent="0.3">
      <c r="B25" s="43" t="s">
        <v>82</v>
      </c>
      <c r="C25" s="44">
        <v>120568194</v>
      </c>
      <c r="D25" s="44">
        <v>52379214</v>
      </c>
    </row>
    <row r="26" spans="2:4" x14ac:dyDescent="0.3">
      <c r="B26" s="43" t="s">
        <v>83</v>
      </c>
      <c r="C26" s="44">
        <v>-8311677</v>
      </c>
      <c r="D26" s="44">
        <v>88010936</v>
      </c>
    </row>
    <row r="27" spans="2:4" x14ac:dyDescent="0.3">
      <c r="B27" s="43" t="s">
        <v>84</v>
      </c>
      <c r="C27" s="44">
        <v>-40299389</v>
      </c>
      <c r="D27" s="44">
        <v>-207901911</v>
      </c>
    </row>
    <row r="28" spans="2:4" x14ac:dyDescent="0.3">
      <c r="B28" s="38"/>
      <c r="C28" s="47"/>
      <c r="D28" s="47"/>
    </row>
    <row r="29" spans="2:4" x14ac:dyDescent="0.3">
      <c r="B29" s="38" t="s">
        <v>47</v>
      </c>
      <c r="C29" s="40">
        <f>SUM(C22:C28)</f>
        <v>344968561</v>
      </c>
      <c r="D29" s="40">
        <f>SUM(D22:D28)</f>
        <v>268261695</v>
      </c>
    </row>
    <row r="30" spans="2:4" x14ac:dyDescent="0.3">
      <c r="B30" s="38"/>
      <c r="C30" s="40"/>
      <c r="D30" s="40"/>
    </row>
    <row r="31" spans="2:4" x14ac:dyDescent="0.3">
      <c r="B31" s="43" t="s">
        <v>134</v>
      </c>
      <c r="C31" s="44">
        <v>-3326972</v>
      </c>
      <c r="D31" s="44" t="s">
        <v>46</v>
      </c>
    </row>
    <row r="32" spans="2:4" x14ac:dyDescent="0.3">
      <c r="B32" s="43" t="s">
        <v>48</v>
      </c>
      <c r="C32" s="44">
        <v>945576</v>
      </c>
      <c r="D32" s="44">
        <v>1343071</v>
      </c>
    </row>
    <row r="33" spans="2:4" x14ac:dyDescent="0.3">
      <c r="B33" s="43" t="s">
        <v>135</v>
      </c>
      <c r="C33" s="44" t="s">
        <v>65</v>
      </c>
      <c r="D33" s="44">
        <v>-21223666</v>
      </c>
    </row>
    <row r="34" spans="2:4" ht="33" x14ac:dyDescent="0.3">
      <c r="B34" s="38" t="s">
        <v>58</v>
      </c>
      <c r="C34" s="49">
        <f>SUM(C29:C32)</f>
        <v>342587165</v>
      </c>
      <c r="D34" s="49">
        <f>SUM(D29:D33)</f>
        <v>248381100</v>
      </c>
    </row>
    <row r="35" spans="2:4" x14ac:dyDescent="0.3">
      <c r="B35" s="43"/>
      <c r="C35" s="40"/>
      <c r="D35" s="50"/>
    </row>
    <row r="36" spans="2:4" x14ac:dyDescent="0.3">
      <c r="B36" s="38" t="s">
        <v>51</v>
      </c>
      <c r="C36" s="40"/>
      <c r="D36" s="40"/>
    </row>
    <row r="37" spans="2:4" ht="33" x14ac:dyDescent="0.3">
      <c r="B37" s="43" t="s">
        <v>136</v>
      </c>
      <c r="C37" s="51">
        <v>-472658070</v>
      </c>
      <c r="D37" s="51">
        <v>-521260282</v>
      </c>
    </row>
    <row r="38" spans="2:4" x14ac:dyDescent="0.3">
      <c r="B38" s="43" t="s">
        <v>49</v>
      </c>
      <c r="C38" s="51">
        <v>686085</v>
      </c>
      <c r="D38" s="51">
        <v>214050</v>
      </c>
    </row>
    <row r="39" spans="2:4" x14ac:dyDescent="0.3">
      <c r="B39" s="43" t="s">
        <v>111</v>
      </c>
      <c r="C39" s="63"/>
      <c r="D39" s="63"/>
    </row>
    <row r="40" spans="2:4" x14ac:dyDescent="0.3">
      <c r="B40" s="43" t="s">
        <v>52</v>
      </c>
      <c r="C40" s="52">
        <v>65902156</v>
      </c>
      <c r="D40" s="52">
        <v>4443956</v>
      </c>
    </row>
    <row r="41" spans="2:4" x14ac:dyDescent="0.3">
      <c r="B41" s="38" t="s">
        <v>67</v>
      </c>
      <c r="C41" s="40">
        <f>SUM(C37:C40)</f>
        <v>-406069829</v>
      </c>
      <c r="D41" s="40">
        <f>SUM(D37:D40)</f>
        <v>-516602276</v>
      </c>
    </row>
    <row r="42" spans="2:4" x14ac:dyDescent="0.3">
      <c r="B42" s="38"/>
      <c r="C42" s="40"/>
      <c r="D42" s="40"/>
    </row>
    <row r="43" spans="2:4" x14ac:dyDescent="0.3">
      <c r="B43" s="38" t="s">
        <v>86</v>
      </c>
      <c r="D43" s="40"/>
    </row>
    <row r="44" spans="2:4" x14ac:dyDescent="0.3">
      <c r="B44" s="43" t="s">
        <v>74</v>
      </c>
      <c r="C44" s="48">
        <v>77823529</v>
      </c>
      <c r="D44" s="63">
        <v>383969584</v>
      </c>
    </row>
    <row r="45" spans="2:4" x14ac:dyDescent="0.3">
      <c r="B45" s="43" t="s">
        <v>101</v>
      </c>
      <c r="C45" s="48">
        <v>-27866120</v>
      </c>
      <c r="D45" s="63" t="s">
        <v>46</v>
      </c>
    </row>
    <row r="46" spans="2:4" x14ac:dyDescent="0.3">
      <c r="B46" s="43" t="s">
        <v>122</v>
      </c>
      <c r="C46" s="48">
        <v>-47017435</v>
      </c>
      <c r="D46" s="63" t="s">
        <v>46</v>
      </c>
    </row>
    <row r="47" spans="2:4" x14ac:dyDescent="0.3">
      <c r="B47" s="43" t="s">
        <v>50</v>
      </c>
      <c r="C47" s="48">
        <v>-798040</v>
      </c>
      <c r="D47" s="48">
        <v>-507935</v>
      </c>
    </row>
    <row r="48" spans="2:4" x14ac:dyDescent="0.3">
      <c r="B48" s="38" t="s">
        <v>53</v>
      </c>
      <c r="C48" s="53">
        <f>SUM(C44:C47)</f>
        <v>2141934</v>
      </c>
      <c r="D48" s="53">
        <f>SUM(D44:D47)</f>
        <v>383461649</v>
      </c>
    </row>
    <row r="49" spans="2:4" x14ac:dyDescent="0.3">
      <c r="B49" s="43" t="s">
        <v>112</v>
      </c>
      <c r="C49" s="73" t="s">
        <v>46</v>
      </c>
      <c r="D49" s="73">
        <v>1238169</v>
      </c>
    </row>
    <row r="50" spans="2:4" ht="33" x14ac:dyDescent="0.3">
      <c r="B50" s="38" t="s">
        <v>54</v>
      </c>
      <c r="C50" s="53">
        <v>-61340730</v>
      </c>
      <c r="D50" s="53">
        <v>116478642</v>
      </c>
    </row>
    <row r="51" spans="2:4" x14ac:dyDescent="0.3">
      <c r="B51" s="38" t="s">
        <v>55</v>
      </c>
      <c r="C51" s="49">
        <v>289452040</v>
      </c>
      <c r="D51" s="49">
        <v>352985119</v>
      </c>
    </row>
    <row r="52" spans="2:4" ht="33" x14ac:dyDescent="0.3">
      <c r="B52" s="38" t="s">
        <v>57</v>
      </c>
      <c r="C52" s="54">
        <v>228111310</v>
      </c>
      <c r="D52" s="54">
        <v>469463761</v>
      </c>
    </row>
    <row r="53" spans="2:4" x14ac:dyDescent="0.3">
      <c r="B53" s="38" t="s">
        <v>56</v>
      </c>
      <c r="C53" s="55"/>
      <c r="D53" s="5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30062021-Ro </vt:lpstr>
      <vt:lpstr>Rez. Glob_30062021-Ro</vt:lpstr>
      <vt:lpstr>Capitaluri_30062021-Ro</vt:lpstr>
      <vt:lpstr>Flux de trez_30062021-Ro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2021-08-12T08:20:03Z</dcterms:modified>
</cp:coreProperties>
</file>