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2\Rezultate anuale\Luci S\EN\"/>
    </mc:Choice>
  </mc:AlternateContent>
  <bookViews>
    <workbookView xWindow="0" yWindow="0" windowWidth="19200" windowHeight="6465" tabRatio="860"/>
  </bookViews>
  <sheets>
    <sheet name=" Poz.Fin. 31122021-En" sheetId="5" r:id="rId1"/>
    <sheet name="Rez. Glob_31122021-En" sheetId="6" r:id="rId2"/>
    <sheet name="Capitaluri_31122021-En" sheetId="8" r:id="rId3"/>
    <sheet name="Flux de numerar_31122021-En" sheetId="10" r:id="rId4"/>
  </sheets>
  <definedNames>
    <definedName name="OLE_LINK7" localSheetId="3">'Flux de numerar_31122021-En'!#REF!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6" l="1"/>
  <c r="B30" i="6"/>
  <c r="C9" i="6"/>
  <c r="C19" i="6" s="1"/>
  <c r="C26" i="6" s="1"/>
  <c r="B9" i="6"/>
  <c r="B19" i="6" s="1"/>
  <c r="B26" i="6" s="1"/>
  <c r="B32" i="6" l="1"/>
  <c r="C32" i="6"/>
  <c r="B36" i="6" l="1"/>
  <c r="C36" i="6"/>
  <c r="C44" i="6" l="1"/>
  <c r="B44" i="6"/>
</calcChain>
</file>

<file path=xl/sharedStrings.xml><?xml version="1.0" encoding="utf-8"?>
<sst xmlns="http://schemas.openxmlformats.org/spreadsheetml/2006/main" count="222" uniqueCount="150">
  <si>
    <t>Perioada</t>
  </si>
  <si>
    <t>-</t>
  </si>
  <si>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</si>
  <si>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</si>
  <si>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</si>
  <si>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</si>
  <si>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</si>
  <si>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</si>
  <si>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</si>
  <si>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</si>
  <si>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</si>
  <si>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</si>
  <si>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</si>
  <si>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</si>
  <si>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</si>
  <si>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</si>
  <si>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</si>
  <si>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</si>
  <si>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</si>
  <si>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</si>
  <si>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</si>
  <si>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</si>
  <si>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</si>
  <si>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</si>
  <si>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</si>
  <si>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</si>
  <si>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</si>
  <si>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</si>
  <si>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</si>
  <si>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</si>
  <si>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</si>
  <si>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</si>
  <si>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</si>
  <si>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</si>
  <si>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</si>
  <si>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</si>
  <si>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</si>
  <si>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</si>
  <si>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</si>
  <si>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</si>
  <si>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</si>
  <si>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</si>
  <si>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</si>
  <si>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</si>
  <si>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</si>
  <si>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</si>
  <si>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</si>
  <si>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</si>
  <si>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>Deferred tax</t>
  </si>
  <si>
    <t xml:space="preserve">Short-term loans </t>
  </si>
  <si>
    <t>Consolidation exchange rate conversion difference</t>
  </si>
  <si>
    <t>Exchange rate difference</t>
  </si>
  <si>
    <t>31 decembrie 2020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</si>
  <si>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</si>
  <si>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</si>
  <si>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</si>
  <si>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</si>
  <si>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</si>
  <si>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</si>
  <si>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</si>
  <si>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</si>
  <si>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>31 decembrie 2021</t>
  </si>
  <si>
    <t xml:space="preserve">Long-term loans </t>
  </si>
  <si>
    <t xml:space="preserve">Commercial debt and other debts  </t>
  </si>
  <si>
    <t>Current assets</t>
  </si>
  <si>
    <t>Consolidation exchange rate difference</t>
  </si>
  <si>
    <t>15,03</t>
  </si>
  <si>
    <t>14,03</t>
  </si>
  <si>
    <t xml:space="preserve">The year ended 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</si>
  <si>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</si>
  <si>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</si>
  <si>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</si>
  <si>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</si>
  <si>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</si>
  <si>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 xml:space="preserve">                     -</t>
  </si>
  <si>
    <t xml:space="preserve">                      -</t>
  </si>
  <si>
    <t xml:space="preserve">                         -</t>
  </si>
  <si>
    <t xml:space="preserve">                        -</t>
  </si>
  <si>
    <t xml:space="preserve">                       -</t>
  </si>
  <si>
    <t xml:space="preserve">                          -</t>
  </si>
  <si>
    <t xml:space="preserve">                    -</t>
  </si>
  <si>
    <t xml:space="preserve">                        - </t>
  </si>
  <si>
    <t xml:space="preserve">                           -</t>
  </si>
  <si>
    <t>Share Capital</t>
  </si>
  <si>
    <t>Share</t>
  </si>
  <si>
    <t>premium</t>
  </si>
  <si>
    <t>Non-controlling interests</t>
  </si>
  <si>
    <t>Total equity</t>
  </si>
  <si>
    <t>Balance on 1 January 2020</t>
  </si>
  <si>
    <t>Comprehensive income elements</t>
  </si>
  <si>
    <t xml:space="preserve">                       -                                                                               </t>
  </si>
  <si>
    <t xml:space="preserve">                     -                           </t>
  </si>
  <si>
    <t xml:space="preserve">                      -                               </t>
  </si>
  <si>
    <t>Transactions with shareholders:</t>
  </si>
  <si>
    <t>Dividends related to 2019</t>
  </si>
  <si>
    <t xml:space="preserve">                       -                                                  </t>
  </si>
  <si>
    <t xml:space="preserve">Balance on 31 December 2020  </t>
  </si>
  <si>
    <t xml:space="preserve">                      -  </t>
  </si>
  <si>
    <t xml:space="preserve">                    -                           </t>
  </si>
  <si>
    <t>Dividends related to 2020</t>
  </si>
  <si>
    <t xml:space="preserve">Balance on 31 December 2021 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</si>
  <si>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</si>
  <si>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r>
      <t>Retained</t>
    </r>
    <r>
      <rPr>
        <b/>
        <u/>
        <sz val="12"/>
        <color theme="1"/>
        <rFont val="Segoe UI"/>
        <family val="2"/>
      </rPr>
      <t xml:space="preserve"> earnings</t>
    </r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</si>
  <si>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</si>
  <si>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</si>
  <si>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</si>
  <si>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</si>
  <si>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Provisions for guarantees</t>
  </si>
  <si>
    <t xml:space="preserve">Provisions for employee benefits </t>
  </si>
  <si>
    <t>The effect of updating the provision for employee benefits</t>
  </si>
  <si>
    <t xml:space="preserve">Concession Agreement receivable adjustment </t>
  </si>
  <si>
    <t>Sundry debtors and receivable loss</t>
  </si>
  <si>
    <t>Gain/(loss) on impairment of inventories</t>
  </si>
  <si>
    <t>Adjustments for impairment of receivables</t>
  </si>
  <si>
    <t>Adjustments for impairment of financial assets</t>
  </si>
  <si>
    <t>Interest revenue</t>
  </si>
  <si>
    <t>Interest expenses</t>
  </si>
  <si>
    <t>Effect of exchange rate fluctuation on other items than from operation</t>
  </si>
  <si>
    <t>Other revenue/loss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</si>
  <si>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</si>
  <si>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</si>
  <si>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</si>
  <si>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</si>
  <si>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</si>
  <si>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</si>
  <si>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</si>
  <si>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</si>
  <si>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Net cash inflow from </t>
  </si>
  <si>
    <t>operation activities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</si>
  <si>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</si>
  <si>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</si>
  <si>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</si>
  <si>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</si>
  <si>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</si>
  <si>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 xml:space="preserve">Cash flow from connection fees and grants </t>
  </si>
  <si>
    <t xml:space="preserve">Net cash used in </t>
  </si>
  <si>
    <t>financing activities</t>
  </si>
  <si>
    <t>Long term loans drawings</t>
  </si>
  <si>
    <t>Contributions of associates</t>
  </si>
  <si>
    <t>Long term loans repayments</t>
  </si>
  <si>
    <t>Credit withdrawals for working capital</t>
  </si>
  <si>
    <t>Payments IFRS16</t>
  </si>
  <si>
    <t>Dividends paid</t>
  </si>
  <si>
    <t>Net cash used in</t>
  </si>
  <si>
    <t xml:space="preserve">Net change in cash and </t>
  </si>
  <si>
    <t>cash equivalents</t>
  </si>
  <si>
    <t xml:space="preserve">Cash and cash equivalent </t>
  </si>
  <si>
    <t>as at the beginning  of the year</t>
  </si>
  <si>
    <t>as at the end of the period</t>
  </si>
  <si>
    <r>
      <t xml:space="preserve"> </t>
    </r>
    <r>
      <rPr>
        <sz val="12"/>
        <color theme="1"/>
        <rFont val="Segoe UI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</si>
</sst>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sz val="12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0" fontId="6" fillId="0" borderId="0" xfId="0" applyFont="1"/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8" fillId="0" borderId="1" xfId="0" applyNumberFormat="1" applyFont="1" applyFill="1" applyBorder="1"/>
    <xf numFmtId="37" fontId="8" fillId="0" borderId="2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7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horizontal="right" vertical="center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/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7" fontId="6" fillId="0" borderId="0" xfId="0" applyNumberFormat="1" applyFont="1" applyFill="1" applyAlignment="1">
      <alignment vertical="center"/>
    </xf>
    <xf numFmtId="15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justify" vertical="center" wrapText="1"/>
    </xf>
    <xf numFmtId="0" fontId="24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37" fontId="8" fillId="0" borderId="0" xfId="0" applyNumberFormat="1" applyFont="1" applyFill="1" applyAlignment="1">
      <alignment vertical="center"/>
    </xf>
    <xf numFmtId="3" fontId="17" fillId="0" borderId="0" xfId="0" applyNumberFormat="1" applyFont="1"/>
    <xf numFmtId="0" fontId="13" fillId="0" borderId="0" xfId="0" applyFont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abSelected="1" zoomScale="70" zoomScaleNormal="70" workbookViewId="0">
      <selection activeCell="F34" sqref="F34"/>
    </sheetView>
  </sheetViews>
  <sheetFormatPr defaultColWidth="9.140625" defaultRowHeight="17.25" x14ac:dyDescent="0.3"/>
  <cols>
    <col min="1" max="1" width="9.140625" style="25"/>
    <col min="2" max="2" width="48.5703125" style="1" bestFit="1" customWidth="1"/>
    <col min="3" max="3" width="28.5703125" style="2" customWidth="1"/>
    <col min="4" max="4" width="26.28515625" style="2" customWidth="1"/>
    <col min="5" max="16384" width="9.140625" style="25"/>
  </cols>
  <sheetData>
    <row r="1" spans="2:5" ht="18" thickBot="1" x14ac:dyDescent="0.35"/>
    <row r="2" spans="2:5" x14ac:dyDescent="0.3">
      <c r="B2" s="3"/>
      <c r="C2" s="4" t="s">
        <v>61</v>
      </c>
      <c r="D2" s="4" t="s">
        <v>52</v>
      </c>
    </row>
    <row r="3" spans="2:5" ht="18" thickBot="1" x14ac:dyDescent="0.35">
      <c r="B3" s="3"/>
      <c r="C3" s="5"/>
      <c r="D3" s="24"/>
    </row>
    <row r="4" spans="2:5" x14ac:dyDescent="0.3">
      <c r="B4" s="3"/>
      <c r="D4" s="6"/>
    </row>
    <row r="5" spans="2:5" x14ac:dyDescent="0.3">
      <c r="B5" s="3" t="s">
        <v>2</v>
      </c>
      <c r="D5" s="6"/>
    </row>
    <row r="6" spans="2:5" x14ac:dyDescent="0.3">
      <c r="B6" s="7" t="s">
        <v>5</v>
      </c>
      <c r="C6" s="2">
        <v>852178630</v>
      </c>
      <c r="D6" s="8">
        <v>731437847</v>
      </c>
    </row>
    <row r="7" spans="2:5" x14ac:dyDescent="0.3">
      <c r="B7" s="9" t="s">
        <v>4</v>
      </c>
      <c r="C7" s="2">
        <v>19617136</v>
      </c>
      <c r="D7" s="17">
        <v>19192069</v>
      </c>
    </row>
    <row r="8" spans="2:5" x14ac:dyDescent="0.3">
      <c r="B8" s="9" t="s">
        <v>3</v>
      </c>
      <c r="C8" s="2">
        <v>3997052066</v>
      </c>
      <c r="D8" s="8">
        <v>3931692560</v>
      </c>
      <c r="E8" s="1"/>
    </row>
    <row r="9" spans="2:5" x14ac:dyDescent="0.3">
      <c r="B9" s="7" t="s">
        <v>53</v>
      </c>
      <c r="C9" s="2">
        <v>9704675</v>
      </c>
      <c r="D9" s="8">
        <v>9082127</v>
      </c>
      <c r="E9" s="1"/>
    </row>
    <row r="10" spans="2:5" x14ac:dyDescent="0.3">
      <c r="B10" s="7" t="s">
        <v>6</v>
      </c>
      <c r="C10" s="2">
        <v>1788570507</v>
      </c>
      <c r="D10" s="8">
        <v>1364268828</v>
      </c>
      <c r="E10" s="1"/>
    </row>
    <row r="11" spans="2:5" ht="18" thickBot="1" x14ac:dyDescent="0.35">
      <c r="B11" s="15" t="s">
        <v>48</v>
      </c>
      <c r="C11" s="2">
        <v>352591</v>
      </c>
      <c r="D11" s="17">
        <v>4985106</v>
      </c>
      <c r="E11" s="1"/>
    </row>
    <row r="12" spans="2:5" ht="18" thickBot="1" x14ac:dyDescent="0.35">
      <c r="B12" s="3"/>
      <c r="C12" s="10">
        <v>6667475605</v>
      </c>
      <c r="D12" s="10">
        <v>6060658537</v>
      </c>
      <c r="E12" s="1"/>
    </row>
    <row r="13" spans="2:5" x14ac:dyDescent="0.3">
      <c r="B13" s="7"/>
      <c r="D13" s="8"/>
    </row>
    <row r="14" spans="2:5" x14ac:dyDescent="0.3">
      <c r="B14" s="3" t="s">
        <v>64</v>
      </c>
      <c r="D14" s="8"/>
    </row>
    <row r="15" spans="2:5" x14ac:dyDescent="0.3">
      <c r="B15" s="9" t="s">
        <v>7</v>
      </c>
      <c r="C15" s="2">
        <v>311708204</v>
      </c>
      <c r="D15" s="8">
        <v>194141876</v>
      </c>
    </row>
    <row r="16" spans="2:5" x14ac:dyDescent="0.3">
      <c r="B16" s="7" t="s">
        <v>8</v>
      </c>
      <c r="C16" s="2">
        <v>612007279</v>
      </c>
      <c r="D16" s="8">
        <v>677396485</v>
      </c>
    </row>
    <row r="17" spans="2:4" ht="18" thickBot="1" x14ac:dyDescent="0.35">
      <c r="B17" s="7" t="s">
        <v>9</v>
      </c>
      <c r="C17" s="2">
        <v>414955056</v>
      </c>
      <c r="D17" s="8">
        <v>289452040</v>
      </c>
    </row>
    <row r="18" spans="2:4" ht="18" thickBot="1" x14ac:dyDescent="0.35">
      <c r="B18" s="3"/>
      <c r="C18" s="11">
        <v>1338670539</v>
      </c>
      <c r="D18" s="11">
        <v>1160990401</v>
      </c>
    </row>
    <row r="19" spans="2:4" x14ac:dyDescent="0.3">
      <c r="B19" s="3"/>
      <c r="C19" s="6"/>
      <c r="D19" s="6"/>
    </row>
    <row r="20" spans="2:4" ht="18" thickBot="1" x14ac:dyDescent="0.35">
      <c r="B20" s="3" t="s">
        <v>10</v>
      </c>
      <c r="C20" s="12">
        <v>8006146144</v>
      </c>
      <c r="D20" s="12">
        <v>7221648938</v>
      </c>
    </row>
    <row r="21" spans="2:4" ht="18" thickTop="1" x14ac:dyDescent="0.3">
      <c r="B21" s="7"/>
      <c r="D21" s="8"/>
    </row>
    <row r="22" spans="2:4" x14ac:dyDescent="0.3">
      <c r="B22" s="13" t="s">
        <v>11</v>
      </c>
      <c r="D22" s="8"/>
    </row>
    <row r="23" spans="2:4" x14ac:dyDescent="0.3">
      <c r="B23" s="7"/>
      <c r="D23" s="8"/>
    </row>
    <row r="24" spans="2:4" x14ac:dyDescent="0.3">
      <c r="B24" s="3" t="s">
        <v>12</v>
      </c>
      <c r="D24" s="8"/>
    </row>
    <row r="25" spans="2:4" x14ac:dyDescent="0.3">
      <c r="B25" s="7" t="s">
        <v>13</v>
      </c>
      <c r="C25" s="2">
        <v>117738440</v>
      </c>
      <c r="D25" s="8">
        <v>117738440</v>
      </c>
    </row>
    <row r="26" spans="2:4" x14ac:dyDescent="0.3">
      <c r="B26" s="7" t="s">
        <v>14</v>
      </c>
      <c r="C26" s="2">
        <v>441418396</v>
      </c>
      <c r="D26" s="8">
        <v>441418396</v>
      </c>
    </row>
    <row r="27" spans="2:4" x14ac:dyDescent="0.3">
      <c r="B27" s="7" t="s">
        <v>15</v>
      </c>
      <c r="C27" s="2">
        <v>247478865</v>
      </c>
      <c r="D27" s="8">
        <v>247478865</v>
      </c>
    </row>
    <row r="28" spans="2:4" x14ac:dyDescent="0.3">
      <c r="B28" s="7" t="s">
        <v>16</v>
      </c>
      <c r="C28" s="2">
        <v>1265796861</v>
      </c>
      <c r="D28" s="8">
        <v>1265796861</v>
      </c>
    </row>
    <row r="29" spans="2:4" x14ac:dyDescent="0.3">
      <c r="B29" s="7" t="s">
        <v>17</v>
      </c>
      <c r="C29" s="2">
        <v>1785866415</v>
      </c>
      <c r="D29" s="8">
        <v>1693268334</v>
      </c>
    </row>
    <row r="30" spans="2:4" ht="34.5" x14ac:dyDescent="0.3">
      <c r="B30" s="7" t="s">
        <v>50</v>
      </c>
      <c r="C30" s="2">
        <v>16520600</v>
      </c>
      <c r="D30" s="19">
        <v>-19432339</v>
      </c>
    </row>
    <row r="31" spans="2:4" x14ac:dyDescent="0.3">
      <c r="C31" s="18">
        <v>3874819577</v>
      </c>
      <c r="D31" s="18">
        <v>3746268557</v>
      </c>
    </row>
    <row r="32" spans="2:4" x14ac:dyDescent="0.3">
      <c r="B32" s="15" t="s">
        <v>58</v>
      </c>
      <c r="C32" s="29"/>
      <c r="D32" s="15"/>
    </row>
    <row r="33" spans="2:4" ht="18" thickBot="1" x14ac:dyDescent="0.35">
      <c r="B33" s="15" t="s">
        <v>57</v>
      </c>
      <c r="C33" s="2">
        <v>93548755</v>
      </c>
      <c r="D33" s="19">
        <v>0</v>
      </c>
    </row>
    <row r="34" spans="2:4" ht="18" thickBot="1" x14ac:dyDescent="0.35">
      <c r="B34" s="25"/>
      <c r="C34" s="11">
        <v>3968368332</v>
      </c>
      <c r="D34" s="11">
        <v>3746268557</v>
      </c>
    </row>
    <row r="35" spans="2:4" x14ac:dyDescent="0.3">
      <c r="B35" s="13"/>
      <c r="D35" s="8"/>
    </row>
    <row r="36" spans="2:4" x14ac:dyDescent="0.3">
      <c r="B36" s="13" t="s">
        <v>18</v>
      </c>
      <c r="D36" s="8"/>
    </row>
    <row r="37" spans="2:4" x14ac:dyDescent="0.3">
      <c r="B37" s="7" t="s">
        <v>62</v>
      </c>
      <c r="C37" s="2">
        <v>1899193227</v>
      </c>
      <c r="D37" s="8">
        <v>1593385489</v>
      </c>
    </row>
    <row r="38" spans="2:4" x14ac:dyDescent="0.3">
      <c r="B38" s="7" t="s">
        <v>19</v>
      </c>
      <c r="C38" s="2">
        <v>106041177</v>
      </c>
      <c r="D38" s="8">
        <v>118611004</v>
      </c>
    </row>
    <row r="39" spans="2:4" x14ac:dyDescent="0.3">
      <c r="B39" s="7" t="s">
        <v>20</v>
      </c>
      <c r="C39" s="2">
        <v>1069813639</v>
      </c>
      <c r="D39" s="8">
        <v>1043635227</v>
      </c>
    </row>
    <row r="40" spans="2:4" ht="18" thickBot="1" x14ac:dyDescent="0.35">
      <c r="B40" s="7" t="s">
        <v>63</v>
      </c>
      <c r="C40" s="2">
        <v>16699325</v>
      </c>
      <c r="D40" s="17">
        <v>16482440</v>
      </c>
    </row>
    <row r="41" spans="2:4" ht="18" customHeight="1" thickBot="1" x14ac:dyDescent="0.35">
      <c r="B41" s="3"/>
      <c r="C41" s="11">
        <v>3091747368</v>
      </c>
      <c r="D41" s="11">
        <v>2772114160</v>
      </c>
    </row>
    <row r="43" spans="2:4" x14ac:dyDescent="0.3">
      <c r="B43" s="3"/>
      <c r="D43" s="14"/>
    </row>
    <row r="44" spans="2:4" x14ac:dyDescent="0.3">
      <c r="B44" s="13" t="s">
        <v>21</v>
      </c>
      <c r="D44" s="8"/>
    </row>
    <row r="45" spans="2:4" x14ac:dyDescent="0.3">
      <c r="B45" s="7" t="s">
        <v>22</v>
      </c>
      <c r="C45" s="2">
        <v>650466973</v>
      </c>
      <c r="D45" s="8">
        <v>434132013</v>
      </c>
    </row>
    <row r="46" spans="2:4" x14ac:dyDescent="0.3">
      <c r="B46" s="7" t="s">
        <v>20</v>
      </c>
      <c r="C46" s="2">
        <v>91671887</v>
      </c>
      <c r="D46" s="8">
        <v>69030913</v>
      </c>
    </row>
    <row r="47" spans="2:4" x14ac:dyDescent="0.3">
      <c r="B47" s="7" t="s">
        <v>23</v>
      </c>
      <c r="C47" s="2">
        <v>67779988</v>
      </c>
      <c r="D47" s="8">
        <v>75794781</v>
      </c>
    </row>
    <row r="48" spans="2:4" x14ac:dyDescent="0.3">
      <c r="B48" s="7" t="s">
        <v>49</v>
      </c>
      <c r="C48" s="2">
        <v>132104365</v>
      </c>
      <c r="D48" s="17">
        <v>121410422</v>
      </c>
    </row>
    <row r="49" spans="2:4" ht="18" thickBot="1" x14ac:dyDescent="0.35">
      <c r="B49" s="7" t="s">
        <v>19</v>
      </c>
      <c r="C49" s="2">
        <v>4007231</v>
      </c>
      <c r="D49" s="8">
        <v>2898092</v>
      </c>
    </row>
    <row r="50" spans="2:4" ht="18" thickBot="1" x14ac:dyDescent="0.35">
      <c r="C50" s="11">
        <v>946030444</v>
      </c>
      <c r="D50" s="11">
        <v>703266221</v>
      </c>
    </row>
    <row r="51" spans="2:4" x14ac:dyDescent="0.3">
      <c r="B51" s="3"/>
    </row>
    <row r="52" spans="2:4" x14ac:dyDescent="0.3">
      <c r="B52" s="35" t="s">
        <v>24</v>
      </c>
      <c r="C52" s="36">
        <v>4037777812</v>
      </c>
      <c r="D52" s="36">
        <v>3475380381</v>
      </c>
    </row>
    <row r="53" spans="2:4" x14ac:dyDescent="0.3">
      <c r="B53" s="3"/>
      <c r="C53" s="30"/>
      <c r="D53" s="30"/>
    </row>
    <row r="54" spans="2:4" ht="18" thickBot="1" x14ac:dyDescent="0.35">
      <c r="B54" s="3" t="s">
        <v>25</v>
      </c>
      <c r="C54" s="12">
        <v>8006146144</v>
      </c>
      <c r="D54" s="12">
        <v>7221648938</v>
      </c>
    </row>
    <row r="55" spans="2:4" ht="18" thickTop="1" x14ac:dyDescent="0.3">
      <c r="B55" s="3"/>
      <c r="C55" s="25"/>
      <c r="D55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="60" zoomScaleNormal="60" workbookViewId="0">
      <selection activeCell="B15" sqref="B15"/>
    </sheetView>
  </sheetViews>
  <sheetFormatPr defaultColWidth="8.7109375" defaultRowHeight="17.25" x14ac:dyDescent="0.3"/>
  <cols>
    <col min="1" max="1" width="82.5703125" style="25" customWidth="1"/>
    <col min="2" max="2" width="20.85546875" style="19" customWidth="1"/>
    <col min="3" max="3" width="20.42578125" style="19" customWidth="1"/>
    <col min="4" max="4" width="8.7109375" style="25"/>
    <col min="5" max="5" width="8.7109375" style="15"/>
    <col min="6" max="16384" width="8.7109375" style="25"/>
  </cols>
  <sheetData>
    <row r="1" spans="1:5" x14ac:dyDescent="0.3">
      <c r="A1" s="69"/>
      <c r="B1" s="21" t="s">
        <v>0</v>
      </c>
      <c r="C1" s="21" t="s">
        <v>0</v>
      </c>
    </row>
    <row r="2" spans="1:5" x14ac:dyDescent="0.3">
      <c r="A2" s="69"/>
      <c r="B2" s="22">
        <v>44197</v>
      </c>
      <c r="C2" s="22">
        <v>43831</v>
      </c>
    </row>
    <row r="3" spans="1:5" x14ac:dyDescent="0.3">
      <c r="A3" s="69"/>
      <c r="B3" s="22">
        <v>44561</v>
      </c>
      <c r="C3" s="22">
        <v>44196</v>
      </c>
    </row>
    <row r="4" spans="1:5" ht="18" thickBot="1" x14ac:dyDescent="0.35">
      <c r="A4" s="26"/>
      <c r="B4" s="28"/>
      <c r="C4" s="28"/>
    </row>
    <row r="5" spans="1:5" x14ac:dyDescent="0.3">
      <c r="A5" s="27"/>
      <c r="B5" s="23"/>
      <c r="C5" s="23"/>
    </row>
    <row r="6" spans="1:5" x14ac:dyDescent="0.3">
      <c r="A6" s="7" t="s">
        <v>26</v>
      </c>
      <c r="B6" s="19">
        <v>1164418613</v>
      </c>
      <c r="C6" s="19">
        <v>1150464877</v>
      </c>
    </row>
    <row r="7" spans="1:5" x14ac:dyDescent="0.3">
      <c r="A7" s="7" t="s">
        <v>54</v>
      </c>
      <c r="B7" s="19">
        <v>72037147</v>
      </c>
      <c r="C7" s="19">
        <v>114222513</v>
      </c>
    </row>
    <row r="8" spans="1:5" ht="18" thickBot="1" x14ac:dyDescent="0.35">
      <c r="A8" s="7" t="s">
        <v>27</v>
      </c>
      <c r="B8" s="19">
        <v>128493903</v>
      </c>
      <c r="C8" s="19">
        <v>73327808</v>
      </c>
    </row>
    <row r="9" spans="1:5" s="37" customFormat="1" ht="35.25" thickBot="1" x14ac:dyDescent="0.35">
      <c r="A9" s="3" t="s">
        <v>28</v>
      </c>
      <c r="B9" s="20">
        <f>SUM(B6:B8)</f>
        <v>1364949663</v>
      </c>
      <c r="C9" s="20">
        <f>SUM(C6:C8)</f>
        <v>1338015198</v>
      </c>
      <c r="E9" s="38"/>
    </row>
    <row r="10" spans="1:5" x14ac:dyDescent="0.3">
      <c r="A10" s="7"/>
    </row>
    <row r="11" spans="1:5" x14ac:dyDescent="0.3">
      <c r="A11" s="7" t="s">
        <v>29</v>
      </c>
      <c r="B11" s="19">
        <v>-359741684</v>
      </c>
      <c r="C11" s="19">
        <v>-248718205</v>
      </c>
    </row>
    <row r="12" spans="1:5" x14ac:dyDescent="0.3">
      <c r="A12" s="7" t="s">
        <v>30</v>
      </c>
      <c r="B12" s="19">
        <v>-467705112</v>
      </c>
      <c r="C12" s="19">
        <v>-434561188</v>
      </c>
    </row>
    <row r="13" spans="1:5" x14ac:dyDescent="0.3">
      <c r="A13" s="7" t="s">
        <v>47</v>
      </c>
      <c r="B13" s="19">
        <v>-112818316</v>
      </c>
      <c r="C13" s="19">
        <v>-115609386</v>
      </c>
    </row>
    <row r="14" spans="1:5" x14ac:dyDescent="0.3">
      <c r="A14" s="7" t="s">
        <v>31</v>
      </c>
      <c r="B14" s="19">
        <v>-4945824</v>
      </c>
      <c r="C14" s="19">
        <v>-107760493</v>
      </c>
    </row>
    <row r="15" spans="1:5" x14ac:dyDescent="0.3">
      <c r="A15" s="7" t="s">
        <v>32</v>
      </c>
      <c r="B15" s="19">
        <v>-32925423</v>
      </c>
      <c r="C15" s="19">
        <v>-30406540</v>
      </c>
    </row>
    <row r="16" spans="1:5" x14ac:dyDescent="0.3">
      <c r="A16" s="7" t="s">
        <v>33</v>
      </c>
      <c r="B16" s="19">
        <v>-86200783</v>
      </c>
      <c r="C16" s="19">
        <v>-71869930</v>
      </c>
    </row>
    <row r="17" spans="1:3" x14ac:dyDescent="0.3">
      <c r="A17" s="7" t="s">
        <v>55</v>
      </c>
      <c r="B17" s="19">
        <v>7226509</v>
      </c>
      <c r="C17" s="19">
        <v>-6121086</v>
      </c>
    </row>
    <row r="18" spans="1:3" ht="18" thickBot="1" x14ac:dyDescent="0.35">
      <c r="A18" s="7" t="s">
        <v>34</v>
      </c>
      <c r="B18" s="19">
        <v>-187128338</v>
      </c>
      <c r="C18" s="19">
        <v>-158473942</v>
      </c>
    </row>
    <row r="19" spans="1:3" ht="35.25" thickBot="1" x14ac:dyDescent="0.35">
      <c r="A19" s="3" t="s">
        <v>35</v>
      </c>
      <c r="B19" s="20">
        <f>SUM(B9:B18)</f>
        <v>120710692</v>
      </c>
      <c r="C19" s="20">
        <f>SUM(C9:C18)</f>
        <v>164494428</v>
      </c>
    </row>
    <row r="20" spans="1:3" x14ac:dyDescent="0.3">
      <c r="A20" s="7"/>
    </row>
    <row r="21" spans="1:3" x14ac:dyDescent="0.3">
      <c r="A21" s="7" t="s">
        <v>36</v>
      </c>
      <c r="B21" s="19">
        <v>442199967</v>
      </c>
      <c r="C21" s="19">
        <v>199239242</v>
      </c>
    </row>
    <row r="22" spans="1:3" x14ac:dyDescent="0.3">
      <c r="A22" s="7" t="s">
        <v>56</v>
      </c>
      <c r="B22" s="19">
        <v>-442199967</v>
      </c>
      <c r="C22" s="19">
        <v>-199239242</v>
      </c>
    </row>
    <row r="23" spans="1:3" x14ac:dyDescent="0.3">
      <c r="A23" s="7" t="s">
        <v>37</v>
      </c>
      <c r="B23" s="19">
        <v>704026548</v>
      </c>
      <c r="C23" s="19">
        <v>1587548396</v>
      </c>
    </row>
    <row r="24" spans="1:3" x14ac:dyDescent="0.3">
      <c r="A24" s="7" t="s">
        <v>38</v>
      </c>
      <c r="B24" s="19">
        <v>-704026548</v>
      </c>
      <c r="C24" s="19">
        <v>-1587548396</v>
      </c>
    </row>
    <row r="25" spans="1:3" ht="18" thickBot="1" x14ac:dyDescent="0.35">
      <c r="A25" s="7"/>
    </row>
    <row r="26" spans="1:3" ht="18" thickBot="1" x14ac:dyDescent="0.35">
      <c r="A26" s="3" t="s">
        <v>39</v>
      </c>
      <c r="B26" s="20">
        <f>B19+B21+B22+B23+B24</f>
        <v>120710692</v>
      </c>
      <c r="C26" s="20">
        <f>C19+C21+C22+C23+C24</f>
        <v>164494428</v>
      </c>
    </row>
    <row r="27" spans="1:3" x14ac:dyDescent="0.3">
      <c r="A27" s="7"/>
    </row>
    <row r="28" spans="1:3" x14ac:dyDescent="0.3">
      <c r="A28" s="7" t="s">
        <v>40</v>
      </c>
      <c r="B28" s="19">
        <v>152208435</v>
      </c>
      <c r="C28" s="19">
        <v>68929384</v>
      </c>
    </row>
    <row r="29" spans="1:3" ht="18" thickBot="1" x14ac:dyDescent="0.35">
      <c r="A29" s="7" t="s">
        <v>41</v>
      </c>
      <c r="B29" s="19">
        <v>-42669235</v>
      </c>
      <c r="C29" s="19">
        <v>-33871638</v>
      </c>
    </row>
    <row r="30" spans="1:3" ht="18" thickBot="1" x14ac:dyDescent="0.35">
      <c r="A30" s="3" t="s">
        <v>42</v>
      </c>
      <c r="B30" s="20">
        <f>B28+B29</f>
        <v>109539200</v>
      </c>
      <c r="C30" s="20">
        <f>C28+C29</f>
        <v>35057746</v>
      </c>
    </row>
    <row r="31" spans="1:3" ht="18" thickBot="1" x14ac:dyDescent="0.35">
      <c r="A31" s="7"/>
    </row>
    <row r="32" spans="1:3" ht="18" thickBot="1" x14ac:dyDescent="0.35">
      <c r="A32" s="3" t="s">
        <v>43</v>
      </c>
      <c r="B32" s="20">
        <f>B26+B30</f>
        <v>230249892</v>
      </c>
      <c r="C32" s="20">
        <f>C26+C30</f>
        <v>199552174</v>
      </c>
    </row>
    <row r="33" spans="1:3" x14ac:dyDescent="0.3">
      <c r="A33" s="7"/>
    </row>
    <row r="34" spans="1:3" x14ac:dyDescent="0.3">
      <c r="A34" s="7" t="s">
        <v>44</v>
      </c>
      <c r="B34" s="19">
        <v>-53445225</v>
      </c>
      <c r="C34" s="19">
        <v>-34327858</v>
      </c>
    </row>
    <row r="35" spans="1:3" ht="18" thickBot="1" x14ac:dyDescent="0.35">
      <c r="A35" s="7"/>
    </row>
    <row r="36" spans="1:3" ht="18" thickBot="1" x14ac:dyDescent="0.35">
      <c r="A36" s="34" t="s">
        <v>69</v>
      </c>
      <c r="B36" s="20">
        <f>B32+B34</f>
        <v>176804667</v>
      </c>
      <c r="C36" s="20">
        <f>C32+C34</f>
        <v>165224316</v>
      </c>
    </row>
    <row r="37" spans="1:3" x14ac:dyDescent="0.3">
      <c r="A37" s="7" t="s">
        <v>59</v>
      </c>
      <c r="B37" s="19">
        <v>178145746</v>
      </c>
      <c r="C37" s="31">
        <v>165224316</v>
      </c>
    </row>
    <row r="38" spans="1:3" x14ac:dyDescent="0.3">
      <c r="A38" s="7" t="s">
        <v>60</v>
      </c>
      <c r="B38" s="19">
        <v>-1341079</v>
      </c>
      <c r="C38" s="31" t="s">
        <v>1</v>
      </c>
    </row>
    <row r="39" spans="1:3" x14ac:dyDescent="0.3">
      <c r="A39" s="34" t="s">
        <v>70</v>
      </c>
      <c r="C39" s="31"/>
    </row>
    <row r="40" spans="1:3" x14ac:dyDescent="0.3">
      <c r="A40" s="16" t="s">
        <v>71</v>
      </c>
      <c r="B40" s="32" t="s">
        <v>66</v>
      </c>
      <c r="C40" s="32" t="s">
        <v>67</v>
      </c>
    </row>
    <row r="41" spans="1:3" x14ac:dyDescent="0.3">
      <c r="A41" s="16" t="s">
        <v>72</v>
      </c>
      <c r="C41" s="31"/>
    </row>
    <row r="42" spans="1:3" x14ac:dyDescent="0.3">
      <c r="A42" s="40" t="s">
        <v>73</v>
      </c>
      <c r="B42" s="19">
        <v>15782924</v>
      </c>
      <c r="C42" s="31">
        <v>7341946</v>
      </c>
    </row>
    <row r="43" spans="1:3" ht="18" thickBot="1" x14ac:dyDescent="0.35">
      <c r="A43" s="40" t="s">
        <v>51</v>
      </c>
      <c r="B43" s="19">
        <v>31649572</v>
      </c>
      <c r="C43" s="31">
        <v>-19432338</v>
      </c>
    </row>
    <row r="44" spans="1:3" ht="18" thickBot="1" x14ac:dyDescent="0.35">
      <c r="A44" s="34" t="s">
        <v>46</v>
      </c>
      <c r="B44" s="20">
        <f>B36+B42+B43</f>
        <v>224237163</v>
      </c>
      <c r="C44" s="20">
        <f>C36+C42+C43</f>
        <v>153133924</v>
      </c>
    </row>
    <row r="45" spans="1:3" x14ac:dyDescent="0.3">
      <c r="A45" s="1" t="s">
        <v>59</v>
      </c>
      <c r="B45" s="29">
        <v>224390110</v>
      </c>
      <c r="C45" s="39">
        <v>153133924</v>
      </c>
    </row>
    <row r="46" spans="1:3" x14ac:dyDescent="0.3">
      <c r="A46" s="1" t="s">
        <v>60</v>
      </c>
      <c r="B46" s="29">
        <v>-152947</v>
      </c>
      <c r="C46" s="33" t="s">
        <v>1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workbookViewId="0">
      <selection activeCell="I1" sqref="I1:I2"/>
    </sheetView>
  </sheetViews>
  <sheetFormatPr defaultColWidth="8.7109375" defaultRowHeight="17.25" x14ac:dyDescent="0.3"/>
  <cols>
    <col min="1" max="1" width="43.42578125" style="43" customWidth="1"/>
    <col min="2" max="2" width="21" style="43" customWidth="1"/>
    <col min="3" max="3" width="23.7109375" style="43" customWidth="1"/>
    <col min="4" max="4" width="20.140625" style="43" customWidth="1"/>
    <col min="5" max="5" width="20.5703125" style="43" customWidth="1"/>
    <col min="6" max="6" width="26.140625" style="43" customWidth="1"/>
    <col min="7" max="7" width="30.85546875" style="43" customWidth="1"/>
    <col min="8" max="8" width="26.140625" style="43" customWidth="1"/>
    <col min="9" max="9" width="24.5703125" style="43" customWidth="1"/>
    <col min="10" max="16384" width="8.7109375" style="43"/>
  </cols>
  <sheetData>
    <row r="1" spans="1:9" x14ac:dyDescent="0.3">
      <c r="A1" s="71"/>
      <c r="B1" s="70" t="s">
        <v>83</v>
      </c>
      <c r="C1" s="72" t="s">
        <v>101</v>
      </c>
      <c r="D1" s="42" t="s">
        <v>84</v>
      </c>
      <c r="E1" s="70" t="s">
        <v>16</v>
      </c>
      <c r="F1" s="72" t="s">
        <v>102</v>
      </c>
      <c r="G1" s="70" t="s">
        <v>65</v>
      </c>
      <c r="H1" s="70" t="s">
        <v>86</v>
      </c>
      <c r="I1" s="70" t="s">
        <v>87</v>
      </c>
    </row>
    <row r="2" spans="1:9" x14ac:dyDescent="0.3">
      <c r="A2" s="71"/>
      <c r="B2" s="70"/>
      <c r="C2" s="72"/>
      <c r="D2" s="44" t="s">
        <v>85</v>
      </c>
      <c r="E2" s="70"/>
      <c r="F2" s="72"/>
      <c r="G2" s="70"/>
      <c r="H2" s="70"/>
      <c r="I2" s="70"/>
    </row>
    <row r="3" spans="1:9" x14ac:dyDescent="0.3">
      <c r="A3" s="41" t="s">
        <v>88</v>
      </c>
      <c r="B3" s="52">
        <v>117738440</v>
      </c>
      <c r="C3" s="52">
        <v>441418396</v>
      </c>
      <c r="D3" s="52">
        <v>247478865</v>
      </c>
      <c r="E3" s="52">
        <v>1265796861</v>
      </c>
      <c r="F3" s="52">
        <v>1697351939</v>
      </c>
      <c r="G3" s="52">
        <v>5491500</v>
      </c>
      <c r="H3" s="45" t="s">
        <v>74</v>
      </c>
      <c r="I3" s="52">
        <v>3775276001</v>
      </c>
    </row>
    <row r="4" spans="1:9" x14ac:dyDescent="0.3">
      <c r="A4" s="46" t="s">
        <v>89</v>
      </c>
      <c r="B4" s="48"/>
      <c r="C4" s="48"/>
      <c r="D4" s="48"/>
      <c r="E4" s="48"/>
      <c r="F4" s="48"/>
      <c r="G4" s="48"/>
      <c r="H4" s="48"/>
      <c r="I4" s="48"/>
    </row>
    <row r="5" spans="1:9" x14ac:dyDescent="0.3">
      <c r="A5" s="47" t="s">
        <v>45</v>
      </c>
      <c r="B5" s="48" t="s">
        <v>1</v>
      </c>
      <c r="C5" s="48" t="s">
        <v>1</v>
      </c>
      <c r="D5" s="48" t="s">
        <v>1</v>
      </c>
      <c r="E5" s="48" t="s">
        <v>1</v>
      </c>
      <c r="F5" s="53">
        <v>165224316</v>
      </c>
      <c r="G5" s="48" t="s">
        <v>1</v>
      </c>
      <c r="H5" s="48" t="s">
        <v>1</v>
      </c>
      <c r="I5" s="53">
        <v>165224316</v>
      </c>
    </row>
    <row r="6" spans="1:9" x14ac:dyDescent="0.3">
      <c r="A6" s="47" t="s">
        <v>73</v>
      </c>
      <c r="B6" s="49" t="s">
        <v>75</v>
      </c>
      <c r="C6" s="49" t="s">
        <v>90</v>
      </c>
      <c r="D6" s="49" t="s">
        <v>91</v>
      </c>
      <c r="E6" s="49" t="s">
        <v>92</v>
      </c>
      <c r="F6" s="54">
        <v>7341946</v>
      </c>
      <c r="G6" s="49" t="s">
        <v>76</v>
      </c>
      <c r="H6" s="49" t="s">
        <v>74</v>
      </c>
      <c r="I6" s="54">
        <v>7341946</v>
      </c>
    </row>
    <row r="7" spans="1:9" x14ac:dyDescent="0.3">
      <c r="A7" s="47"/>
      <c r="B7" s="48"/>
      <c r="C7" s="48"/>
      <c r="D7" s="48"/>
      <c r="E7" s="48"/>
      <c r="F7" s="53">
        <v>172566262</v>
      </c>
      <c r="G7" s="48" t="s">
        <v>1</v>
      </c>
      <c r="H7" s="48" t="s">
        <v>1</v>
      </c>
      <c r="I7" s="53">
        <v>172566262</v>
      </c>
    </row>
    <row r="8" spans="1:9" x14ac:dyDescent="0.3">
      <c r="A8" s="46" t="s">
        <v>93</v>
      </c>
      <c r="B8" s="42"/>
      <c r="C8" s="42"/>
      <c r="D8" s="42"/>
      <c r="E8" s="42"/>
      <c r="F8" s="48"/>
      <c r="G8" s="48"/>
      <c r="H8" s="48"/>
      <c r="I8" s="48"/>
    </row>
    <row r="9" spans="1:9" x14ac:dyDescent="0.3">
      <c r="A9" s="47" t="s">
        <v>94</v>
      </c>
      <c r="B9" s="48" t="s">
        <v>78</v>
      </c>
      <c r="C9" s="48" t="s">
        <v>76</v>
      </c>
      <c r="D9" s="48" t="s">
        <v>77</v>
      </c>
      <c r="E9" s="48" t="s">
        <v>79</v>
      </c>
      <c r="F9" s="59">
        <v>-182141367</v>
      </c>
      <c r="G9" s="59" t="s">
        <v>1</v>
      </c>
      <c r="H9" s="59" t="s">
        <v>1</v>
      </c>
      <c r="I9" s="59">
        <v>-182141367</v>
      </c>
    </row>
    <row r="10" spans="1:9" x14ac:dyDescent="0.3">
      <c r="A10" s="47" t="s">
        <v>65</v>
      </c>
      <c r="B10" s="44" t="s">
        <v>81</v>
      </c>
      <c r="C10" s="44" t="s">
        <v>78</v>
      </c>
      <c r="D10" s="44" t="s">
        <v>78</v>
      </c>
      <c r="E10" s="44" t="s">
        <v>79</v>
      </c>
      <c r="F10" s="59" t="s">
        <v>79</v>
      </c>
      <c r="G10" s="59">
        <v>-19432339</v>
      </c>
      <c r="H10" s="59" t="s">
        <v>95</v>
      </c>
      <c r="I10" s="59">
        <v>-19432339</v>
      </c>
    </row>
    <row r="11" spans="1:9" x14ac:dyDescent="0.3">
      <c r="A11" s="41" t="s">
        <v>96</v>
      </c>
      <c r="B11" s="52">
        <v>117738440</v>
      </c>
      <c r="C11" s="52">
        <v>441418396</v>
      </c>
      <c r="D11" s="52">
        <v>247478865</v>
      </c>
      <c r="E11" s="52">
        <v>1265796861</v>
      </c>
      <c r="F11" s="52">
        <v>1687776834</v>
      </c>
      <c r="G11" s="52">
        <v>-13940839</v>
      </c>
      <c r="H11" s="45" t="s">
        <v>97</v>
      </c>
      <c r="I11" s="52">
        <v>3746268557</v>
      </c>
    </row>
    <row r="12" spans="1:9" x14ac:dyDescent="0.3">
      <c r="A12" s="46" t="s">
        <v>89</v>
      </c>
      <c r="B12" s="48"/>
      <c r="C12" s="48"/>
      <c r="D12" s="48"/>
      <c r="E12" s="48"/>
      <c r="F12" s="48"/>
      <c r="G12" s="48"/>
      <c r="H12" s="48"/>
      <c r="I12" s="48"/>
    </row>
    <row r="13" spans="1:9" x14ac:dyDescent="0.3">
      <c r="A13" s="47" t="s">
        <v>45</v>
      </c>
      <c r="B13" s="48" t="s">
        <v>1</v>
      </c>
      <c r="C13" s="48" t="s">
        <v>1</v>
      </c>
      <c r="D13" s="48" t="s">
        <v>1</v>
      </c>
      <c r="E13" s="48" t="s">
        <v>1</v>
      </c>
      <c r="F13" s="55">
        <v>178145746</v>
      </c>
      <c r="G13" s="48" t="s">
        <v>1</v>
      </c>
      <c r="H13" s="59">
        <v>-1341079</v>
      </c>
      <c r="I13" s="55">
        <v>176804667</v>
      </c>
    </row>
    <row r="14" spans="1:9" x14ac:dyDescent="0.3">
      <c r="A14" s="47" t="s">
        <v>73</v>
      </c>
      <c r="B14" s="48" t="s">
        <v>1</v>
      </c>
      <c r="C14" s="48" t="s">
        <v>1</v>
      </c>
      <c r="D14" s="48" t="s">
        <v>1</v>
      </c>
      <c r="E14" s="48" t="s">
        <v>1</v>
      </c>
      <c r="F14" s="53">
        <v>15782924</v>
      </c>
      <c r="G14" s="48" t="s">
        <v>1</v>
      </c>
      <c r="H14" s="59" t="s">
        <v>1</v>
      </c>
      <c r="I14" s="53">
        <v>15782924</v>
      </c>
    </row>
    <row r="15" spans="1:9" x14ac:dyDescent="0.3">
      <c r="A15" s="46"/>
      <c r="B15" s="49" t="s">
        <v>75</v>
      </c>
      <c r="C15" s="49" t="s">
        <v>80</v>
      </c>
      <c r="D15" s="49" t="s">
        <v>98</v>
      </c>
      <c r="E15" s="49" t="s">
        <v>79</v>
      </c>
      <c r="F15" s="54">
        <v>193928670</v>
      </c>
      <c r="G15" s="49" t="s">
        <v>76</v>
      </c>
      <c r="H15" s="59">
        <v>-1341079</v>
      </c>
      <c r="I15" s="54">
        <v>192587591</v>
      </c>
    </row>
    <row r="16" spans="1:9" x14ac:dyDescent="0.3">
      <c r="A16" s="46" t="s">
        <v>93</v>
      </c>
      <c r="B16" s="42"/>
      <c r="C16" s="42"/>
      <c r="D16" s="42"/>
      <c r="E16" s="42"/>
      <c r="F16" s="42"/>
      <c r="G16" s="42"/>
      <c r="H16" s="42"/>
      <c r="I16" s="42"/>
    </row>
    <row r="17" spans="1:9" x14ac:dyDescent="0.3">
      <c r="A17" s="47" t="s">
        <v>99</v>
      </c>
      <c r="B17" s="42" t="s">
        <v>75</v>
      </c>
      <c r="C17" s="42" t="s">
        <v>78</v>
      </c>
      <c r="D17" s="42" t="s">
        <v>81</v>
      </c>
      <c r="E17" s="42" t="s">
        <v>79</v>
      </c>
      <c r="F17" s="59">
        <v>-95839089</v>
      </c>
      <c r="G17" s="59" t="s">
        <v>1</v>
      </c>
      <c r="H17" s="59" t="s">
        <v>1</v>
      </c>
      <c r="I17" s="59">
        <v>-95839089</v>
      </c>
    </row>
    <row r="18" spans="1:9" x14ac:dyDescent="0.3">
      <c r="A18" s="47" t="s">
        <v>65</v>
      </c>
      <c r="B18" s="42" t="s">
        <v>75</v>
      </c>
      <c r="C18" s="42" t="s">
        <v>77</v>
      </c>
      <c r="D18" s="42" t="s">
        <v>78</v>
      </c>
      <c r="E18" s="42" t="s">
        <v>82</v>
      </c>
      <c r="F18" s="48"/>
      <c r="G18" s="53">
        <v>30461439</v>
      </c>
      <c r="H18" s="53">
        <v>1188132</v>
      </c>
      <c r="I18" s="53">
        <v>31649571</v>
      </c>
    </row>
    <row r="19" spans="1:9" x14ac:dyDescent="0.3">
      <c r="A19" s="47" t="s">
        <v>86</v>
      </c>
      <c r="B19" s="44" t="s">
        <v>77</v>
      </c>
      <c r="C19" s="44" t="s">
        <v>77</v>
      </c>
      <c r="D19" s="44" t="s">
        <v>75</v>
      </c>
      <c r="E19" s="44" t="s">
        <v>76</v>
      </c>
      <c r="F19" s="44" t="s">
        <v>76</v>
      </c>
      <c r="G19" s="44" t="s">
        <v>76</v>
      </c>
      <c r="H19" s="54">
        <v>93701702</v>
      </c>
      <c r="I19" s="54">
        <v>93701702</v>
      </c>
    </row>
    <row r="20" spans="1:9" x14ac:dyDescent="0.3">
      <c r="A20" s="41" t="s">
        <v>100</v>
      </c>
      <c r="B20" s="57">
        <v>117738440</v>
      </c>
      <c r="C20" s="57">
        <v>441418396</v>
      </c>
      <c r="D20" s="57">
        <v>247478865</v>
      </c>
      <c r="E20" s="57">
        <v>1265796861</v>
      </c>
      <c r="F20" s="52">
        <v>1785866415</v>
      </c>
      <c r="G20" s="52">
        <v>16520600</v>
      </c>
      <c r="H20" s="52">
        <v>93548755</v>
      </c>
      <c r="I20" s="58">
        <v>3968368332</v>
      </c>
    </row>
    <row r="22" spans="1:9" x14ac:dyDescent="0.3">
      <c r="F22" s="68"/>
      <c r="G22" s="68"/>
      <c r="H22" s="68"/>
      <c r="I22" s="68"/>
    </row>
  </sheetData>
  <mergeCells count="8">
    <mergeCell ref="G1:G2"/>
    <mergeCell ref="H1:H2"/>
    <mergeCell ref="I1:I2"/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="60" zoomScaleNormal="60" workbookViewId="0">
      <selection activeCell="I37" sqref="I37"/>
    </sheetView>
  </sheetViews>
  <sheetFormatPr defaultRowHeight="17.25" x14ac:dyDescent="0.3"/>
  <cols>
    <col min="2" max="2" width="64.85546875" style="43" customWidth="1"/>
    <col min="3" max="3" width="27.5703125" style="43" customWidth="1"/>
    <col min="4" max="4" width="28.140625" style="43" customWidth="1"/>
  </cols>
  <sheetData>
    <row r="1" spans="1:5" x14ac:dyDescent="0.25">
      <c r="A1" s="74"/>
      <c r="B1" s="71"/>
      <c r="C1" s="42" t="s">
        <v>68</v>
      </c>
      <c r="D1" s="42" t="s">
        <v>68</v>
      </c>
      <c r="E1" s="74"/>
    </row>
    <row r="2" spans="1:5" x14ac:dyDescent="0.25">
      <c r="A2" s="74"/>
      <c r="B2" s="71"/>
      <c r="C2" s="60">
        <v>44561</v>
      </c>
      <c r="D2" s="60">
        <v>44196</v>
      </c>
      <c r="E2" s="74"/>
    </row>
    <row r="3" spans="1:5" x14ac:dyDescent="0.25">
      <c r="A3" s="47"/>
      <c r="B3" s="61"/>
      <c r="C3" s="42"/>
      <c r="D3" s="42"/>
      <c r="E3" s="47"/>
    </row>
    <row r="4" spans="1:5" x14ac:dyDescent="0.25">
      <c r="A4" s="47"/>
      <c r="B4" s="41" t="s">
        <v>43</v>
      </c>
      <c r="C4" s="63">
        <v>230249892</v>
      </c>
      <c r="D4" s="63">
        <v>199552174</v>
      </c>
      <c r="E4" s="47"/>
    </row>
    <row r="5" spans="1:5" x14ac:dyDescent="0.25">
      <c r="A5" s="47"/>
      <c r="B5" s="41"/>
      <c r="C5" s="42"/>
      <c r="D5" s="42"/>
      <c r="E5" s="47"/>
    </row>
    <row r="6" spans="1:5" x14ac:dyDescent="0.25">
      <c r="A6" s="47"/>
      <c r="B6" s="46" t="s">
        <v>103</v>
      </c>
      <c r="C6" s="42"/>
      <c r="D6" s="42"/>
      <c r="E6" s="47"/>
    </row>
    <row r="7" spans="1:5" x14ac:dyDescent="0.25">
      <c r="A7" s="47"/>
      <c r="B7" s="46"/>
      <c r="C7" s="48"/>
      <c r="D7" s="48"/>
      <c r="E7" s="47"/>
    </row>
    <row r="8" spans="1:5" x14ac:dyDescent="0.25">
      <c r="A8" s="47"/>
      <c r="B8" s="47" t="s">
        <v>29</v>
      </c>
      <c r="C8" s="53">
        <v>359741684</v>
      </c>
      <c r="D8" s="53">
        <v>248733551</v>
      </c>
      <c r="E8" s="47"/>
    </row>
    <row r="9" spans="1:5" x14ac:dyDescent="0.25">
      <c r="A9" s="47"/>
      <c r="B9" s="47" t="s">
        <v>104</v>
      </c>
      <c r="C9" s="59">
        <v>-743351</v>
      </c>
      <c r="D9" s="59">
        <v>-144553</v>
      </c>
      <c r="E9" s="47"/>
    </row>
    <row r="10" spans="1:5" x14ac:dyDescent="0.25">
      <c r="A10" s="47"/>
      <c r="B10" s="47" t="s">
        <v>105</v>
      </c>
      <c r="C10" s="59">
        <v>-8348417</v>
      </c>
      <c r="D10" s="55">
        <v>3555070</v>
      </c>
      <c r="E10" s="47"/>
    </row>
    <row r="11" spans="1:5" x14ac:dyDescent="0.25">
      <c r="A11" s="74"/>
      <c r="B11" s="74" t="s">
        <v>106</v>
      </c>
      <c r="C11" s="59"/>
      <c r="D11" s="48"/>
      <c r="E11" s="74"/>
    </row>
    <row r="12" spans="1:5" x14ac:dyDescent="0.25">
      <c r="A12" s="74"/>
      <c r="B12" s="74"/>
      <c r="C12" s="59">
        <v>-82528005</v>
      </c>
      <c r="D12" s="59">
        <v>-44138703</v>
      </c>
      <c r="E12" s="74"/>
    </row>
    <row r="13" spans="1:5" x14ac:dyDescent="0.25">
      <c r="A13" s="47"/>
      <c r="B13" s="47" t="s">
        <v>107</v>
      </c>
      <c r="C13" s="48" t="s">
        <v>1</v>
      </c>
      <c r="D13" s="59">
        <v>-487404</v>
      </c>
      <c r="E13" s="47"/>
    </row>
    <row r="14" spans="1:5" x14ac:dyDescent="0.25">
      <c r="A14" s="47"/>
      <c r="B14" s="47" t="s">
        <v>108</v>
      </c>
      <c r="C14" s="53">
        <v>1238790</v>
      </c>
      <c r="D14" s="53">
        <v>1834717</v>
      </c>
      <c r="E14" s="47"/>
    </row>
    <row r="15" spans="1:5" x14ac:dyDescent="0.25">
      <c r="A15" s="74"/>
      <c r="B15" s="74" t="s">
        <v>109</v>
      </c>
      <c r="C15" s="48"/>
      <c r="D15" s="75">
        <v>5352542</v>
      </c>
      <c r="E15" s="74"/>
    </row>
    <row r="16" spans="1:5" x14ac:dyDescent="0.25">
      <c r="A16" s="74"/>
      <c r="B16" s="74"/>
      <c r="C16" s="53">
        <v>3165348</v>
      </c>
      <c r="D16" s="76"/>
      <c r="E16" s="74"/>
    </row>
    <row r="17" spans="1:5" x14ac:dyDescent="0.25">
      <c r="A17" s="47"/>
      <c r="B17" s="47" t="s">
        <v>110</v>
      </c>
      <c r="C17" s="59">
        <v>-87969821</v>
      </c>
      <c r="D17" s="55">
        <v>-29334109</v>
      </c>
      <c r="E17" s="47"/>
    </row>
    <row r="18" spans="1:5" x14ac:dyDescent="0.25">
      <c r="A18" s="47"/>
      <c r="B18" s="47" t="s">
        <v>111</v>
      </c>
      <c r="C18" s="53">
        <v>247729</v>
      </c>
      <c r="D18" s="53">
        <v>489645</v>
      </c>
      <c r="E18" s="47"/>
    </row>
    <row r="19" spans="1:5" x14ac:dyDescent="0.25">
      <c r="A19" s="47"/>
      <c r="B19" s="47" t="s">
        <v>112</v>
      </c>
      <c r="C19" s="53">
        <v>848843</v>
      </c>
      <c r="D19" s="59">
        <v>-832281</v>
      </c>
      <c r="E19" s="47"/>
    </row>
    <row r="20" spans="1:5" x14ac:dyDescent="0.25">
      <c r="A20" s="47"/>
      <c r="B20" s="47" t="s">
        <v>113</v>
      </c>
      <c r="C20" s="53">
        <v>90592388</v>
      </c>
      <c r="D20" s="55">
        <v>67518099</v>
      </c>
      <c r="E20" s="47"/>
    </row>
    <row r="21" spans="1:5" x14ac:dyDescent="0.25">
      <c r="A21" s="47"/>
      <c r="B21" s="47" t="s">
        <v>114</v>
      </c>
      <c r="C21" s="48" t="s">
        <v>1</v>
      </c>
      <c r="D21" s="59">
        <v>-308909</v>
      </c>
      <c r="E21" s="47"/>
    </row>
    <row r="22" spans="1:5" x14ac:dyDescent="0.25">
      <c r="A22" s="47"/>
      <c r="B22" s="47" t="s">
        <v>115</v>
      </c>
      <c r="C22" s="59">
        <v>-38979408</v>
      </c>
      <c r="D22" s="59">
        <v>-28044891</v>
      </c>
      <c r="E22" s="47"/>
    </row>
    <row r="23" spans="1:5" x14ac:dyDescent="0.25">
      <c r="A23" s="47"/>
      <c r="B23" s="47" t="s">
        <v>116</v>
      </c>
      <c r="C23" s="55">
        <v>13563216</v>
      </c>
      <c r="D23" s="55">
        <v>2866632</v>
      </c>
      <c r="E23" s="47"/>
    </row>
    <row r="24" spans="1:5" x14ac:dyDescent="0.25">
      <c r="A24" s="74"/>
      <c r="B24" s="74" t="s">
        <v>117</v>
      </c>
      <c r="C24" s="48"/>
      <c r="D24" s="51"/>
      <c r="E24" s="74"/>
    </row>
    <row r="25" spans="1:5" x14ac:dyDescent="0.25">
      <c r="A25" s="74"/>
      <c r="B25" s="74"/>
      <c r="C25" s="59">
        <v>-761003</v>
      </c>
      <c r="D25" s="55">
        <v>16121142</v>
      </c>
      <c r="E25" s="74"/>
    </row>
    <row r="26" spans="1:5" x14ac:dyDescent="0.25">
      <c r="A26" s="47"/>
      <c r="B26" s="47" t="s">
        <v>118</v>
      </c>
      <c r="C26" s="44" t="s">
        <v>78</v>
      </c>
      <c r="D26" s="59">
        <v>-704624</v>
      </c>
      <c r="E26" s="47"/>
    </row>
    <row r="27" spans="1:5" x14ac:dyDescent="0.25">
      <c r="A27" s="47"/>
      <c r="B27" s="41" t="s">
        <v>119</v>
      </c>
      <c r="C27" s="57">
        <v>480317885</v>
      </c>
      <c r="D27" s="57">
        <v>442028098</v>
      </c>
      <c r="E27" s="47"/>
    </row>
    <row r="28" spans="1:5" x14ac:dyDescent="0.25">
      <c r="A28" s="47"/>
      <c r="B28" s="41"/>
      <c r="C28" s="42"/>
      <c r="D28" s="42"/>
      <c r="E28" s="47"/>
    </row>
    <row r="29" spans="1:5" x14ac:dyDescent="0.25">
      <c r="A29" s="74"/>
      <c r="B29" s="74" t="s">
        <v>120</v>
      </c>
      <c r="C29" s="51"/>
      <c r="D29" s="51"/>
      <c r="E29" s="74"/>
    </row>
    <row r="30" spans="1:5" x14ac:dyDescent="0.25">
      <c r="A30" s="74"/>
      <c r="B30" s="74"/>
      <c r="C30" s="59">
        <v>-75164629</v>
      </c>
      <c r="D30" s="55">
        <v>41008776</v>
      </c>
      <c r="E30" s="74"/>
    </row>
    <row r="31" spans="1:5" x14ac:dyDescent="0.25">
      <c r="A31" s="47"/>
      <c r="B31" s="47" t="s">
        <v>121</v>
      </c>
      <c r="C31" s="59">
        <v>-171968274</v>
      </c>
      <c r="D31" s="55">
        <v>45309337</v>
      </c>
      <c r="E31" s="47"/>
    </row>
    <row r="32" spans="1:5" x14ac:dyDescent="0.25">
      <c r="A32" s="47"/>
      <c r="B32" s="47" t="s">
        <v>122</v>
      </c>
      <c r="C32" s="56">
        <v>389357908</v>
      </c>
      <c r="D32" s="59">
        <v>-140891854</v>
      </c>
      <c r="E32" s="47"/>
    </row>
    <row r="33" spans="1:5" x14ac:dyDescent="0.25">
      <c r="A33" s="47"/>
      <c r="B33" s="41" t="s">
        <v>123</v>
      </c>
      <c r="C33" s="64">
        <v>622542890</v>
      </c>
      <c r="D33" s="64">
        <v>387454357</v>
      </c>
      <c r="E33" s="47"/>
    </row>
    <row r="34" spans="1:5" x14ac:dyDescent="0.25">
      <c r="B34" s="41"/>
      <c r="C34" s="62"/>
      <c r="D34" s="42"/>
    </row>
    <row r="35" spans="1:5" x14ac:dyDescent="0.25">
      <c r="B35" s="47" t="s">
        <v>124</v>
      </c>
      <c r="C35" s="59">
        <v>-7369936</v>
      </c>
      <c r="D35" s="59">
        <v>-3667607</v>
      </c>
    </row>
    <row r="36" spans="1:5" x14ac:dyDescent="0.25">
      <c r="B36" s="47" t="s">
        <v>125</v>
      </c>
      <c r="C36" s="55">
        <v>972988</v>
      </c>
      <c r="D36" s="53">
        <v>2104548</v>
      </c>
    </row>
    <row r="37" spans="1:5" x14ac:dyDescent="0.25">
      <c r="B37" s="47" t="s">
        <v>126</v>
      </c>
      <c r="C37" s="59">
        <v>-24095578</v>
      </c>
      <c r="D37" s="59">
        <v>-61436932</v>
      </c>
    </row>
    <row r="38" spans="1:5" x14ac:dyDescent="0.25">
      <c r="B38" s="41" t="s">
        <v>127</v>
      </c>
      <c r="C38" s="62"/>
      <c r="D38" s="42"/>
    </row>
    <row r="39" spans="1:5" x14ac:dyDescent="0.25">
      <c r="B39" s="41" t="s">
        <v>128</v>
      </c>
      <c r="C39" s="58">
        <v>592050364</v>
      </c>
      <c r="D39" s="57">
        <v>324454366</v>
      </c>
    </row>
    <row r="40" spans="1:5" x14ac:dyDescent="0.25">
      <c r="B40" s="41"/>
      <c r="C40" s="42"/>
      <c r="D40" s="48"/>
    </row>
    <row r="41" spans="1:5" x14ac:dyDescent="0.25">
      <c r="B41" s="41" t="s">
        <v>129</v>
      </c>
      <c r="C41" s="72"/>
      <c r="D41" s="72"/>
    </row>
    <row r="42" spans="1:5" x14ac:dyDescent="0.25">
      <c r="B42" s="41" t="s">
        <v>130</v>
      </c>
      <c r="C42" s="72"/>
      <c r="D42" s="72"/>
    </row>
    <row r="43" spans="1:5" x14ac:dyDescent="0.25">
      <c r="B43" s="47" t="s">
        <v>131</v>
      </c>
      <c r="C43" s="59">
        <v>-941370046</v>
      </c>
      <c r="D43" s="59">
        <v>-1459152956</v>
      </c>
    </row>
    <row r="44" spans="1:5" x14ac:dyDescent="0.25">
      <c r="B44" s="47" t="s">
        <v>132</v>
      </c>
      <c r="C44" s="59">
        <v>-47304652</v>
      </c>
      <c r="D44" s="59">
        <v>-34440854</v>
      </c>
    </row>
    <row r="45" spans="1:5" x14ac:dyDescent="0.25">
      <c r="B45" s="47" t="s">
        <v>133</v>
      </c>
      <c r="C45" s="53">
        <v>861814</v>
      </c>
      <c r="D45" s="53">
        <v>214050</v>
      </c>
    </row>
    <row r="46" spans="1:5" x14ac:dyDescent="0.25">
      <c r="B46" s="47" t="s">
        <v>134</v>
      </c>
      <c r="C46" s="54">
        <v>206422259</v>
      </c>
      <c r="D46" s="54">
        <v>252243711</v>
      </c>
    </row>
    <row r="47" spans="1:5" x14ac:dyDescent="0.25">
      <c r="B47" s="41" t="s">
        <v>135</v>
      </c>
      <c r="C47" s="42"/>
      <c r="D47" s="62"/>
    </row>
    <row r="48" spans="1:5" x14ac:dyDescent="0.25">
      <c r="B48" s="41" t="s">
        <v>130</v>
      </c>
      <c r="C48" s="67">
        <v>-781390625</v>
      </c>
      <c r="D48" s="67">
        <v>-1241136049</v>
      </c>
    </row>
    <row r="49" spans="2:4" x14ac:dyDescent="0.25">
      <c r="B49" s="41"/>
      <c r="C49" s="42"/>
      <c r="D49" s="42"/>
    </row>
    <row r="50" spans="2:4" x14ac:dyDescent="0.25">
      <c r="B50" s="41" t="s">
        <v>129</v>
      </c>
      <c r="C50" s="72"/>
      <c r="D50" s="72"/>
    </row>
    <row r="51" spans="2:4" x14ac:dyDescent="0.25">
      <c r="B51" s="41" t="s">
        <v>136</v>
      </c>
      <c r="C51" s="72"/>
      <c r="D51" s="72"/>
    </row>
    <row r="52" spans="2:4" x14ac:dyDescent="0.25">
      <c r="B52" s="50" t="s">
        <v>137</v>
      </c>
      <c r="C52" s="53">
        <v>403248362</v>
      </c>
      <c r="D52" s="53">
        <v>745338331</v>
      </c>
    </row>
    <row r="53" spans="2:4" x14ac:dyDescent="0.25">
      <c r="B53" s="50" t="s">
        <v>138</v>
      </c>
      <c r="C53" s="53">
        <v>103086442</v>
      </c>
      <c r="D53" s="48" t="s">
        <v>1</v>
      </c>
    </row>
    <row r="54" spans="2:4" x14ac:dyDescent="0.25">
      <c r="B54" s="47" t="s">
        <v>139</v>
      </c>
      <c r="C54" s="59">
        <v>-70179940</v>
      </c>
      <c r="D54" s="59">
        <v>-2785320</v>
      </c>
    </row>
    <row r="55" spans="2:4" x14ac:dyDescent="0.25">
      <c r="B55" s="47" t="s">
        <v>140</v>
      </c>
      <c r="C55" s="59">
        <v>-20285208</v>
      </c>
      <c r="D55" s="53">
        <v>299720329</v>
      </c>
    </row>
    <row r="56" spans="2:4" x14ac:dyDescent="0.25">
      <c r="B56" s="47" t="s">
        <v>141</v>
      </c>
      <c r="C56" s="59">
        <v>-4704239</v>
      </c>
      <c r="D56" s="59">
        <v>-5525684</v>
      </c>
    </row>
    <row r="57" spans="2:4" x14ac:dyDescent="0.25">
      <c r="B57" s="47" t="s">
        <v>142</v>
      </c>
      <c r="C57" s="59">
        <v>-96322140</v>
      </c>
      <c r="D57" s="59">
        <v>-183867440</v>
      </c>
    </row>
    <row r="58" spans="2:4" x14ac:dyDescent="0.25">
      <c r="B58" s="41" t="s">
        <v>143</v>
      </c>
      <c r="C58" s="42"/>
      <c r="D58" s="42"/>
    </row>
    <row r="59" spans="2:4" x14ac:dyDescent="0.25">
      <c r="B59" s="41" t="s">
        <v>136</v>
      </c>
      <c r="C59" s="57">
        <v>314843277</v>
      </c>
      <c r="D59" s="57">
        <v>852880216</v>
      </c>
    </row>
    <row r="60" spans="2:4" x14ac:dyDescent="0.25">
      <c r="B60" s="47" t="s">
        <v>51</v>
      </c>
      <c r="C60" s="42" t="s">
        <v>149</v>
      </c>
      <c r="D60" s="53">
        <v>268388</v>
      </c>
    </row>
    <row r="61" spans="2:4" x14ac:dyDescent="0.25">
      <c r="B61" s="65" t="s">
        <v>144</v>
      </c>
      <c r="C61" s="42"/>
      <c r="D61" s="42"/>
    </row>
    <row r="62" spans="2:4" x14ac:dyDescent="0.25">
      <c r="B62" s="41" t="s">
        <v>145</v>
      </c>
      <c r="C62" s="57">
        <v>125503016</v>
      </c>
      <c r="D62" s="67">
        <v>-63801467</v>
      </c>
    </row>
    <row r="63" spans="2:4" x14ac:dyDescent="0.25">
      <c r="B63" s="47"/>
      <c r="C63" s="42"/>
      <c r="D63" s="42"/>
    </row>
    <row r="64" spans="2:4" x14ac:dyDescent="0.25">
      <c r="B64" s="65" t="s">
        <v>146</v>
      </c>
      <c r="C64" s="73">
        <v>289452040</v>
      </c>
      <c r="D64" s="73">
        <v>352985119</v>
      </c>
    </row>
    <row r="65" spans="2:4" x14ac:dyDescent="0.25">
      <c r="B65" s="41" t="s">
        <v>147</v>
      </c>
      <c r="C65" s="70"/>
      <c r="D65" s="70"/>
    </row>
    <row r="66" spans="2:4" x14ac:dyDescent="0.25">
      <c r="B66" s="41"/>
      <c r="C66" s="42"/>
      <c r="D66" s="42"/>
    </row>
    <row r="67" spans="2:4" x14ac:dyDescent="0.25">
      <c r="B67" s="65" t="s">
        <v>146</v>
      </c>
      <c r="C67" s="62"/>
      <c r="D67" s="42"/>
    </row>
    <row r="68" spans="2:4" x14ac:dyDescent="0.25">
      <c r="B68" s="66" t="s">
        <v>148</v>
      </c>
      <c r="C68" s="57">
        <v>414955056</v>
      </c>
      <c r="D68" s="52">
        <v>289452040</v>
      </c>
    </row>
  </sheetData>
  <mergeCells count="22">
    <mergeCell ref="A1:A2"/>
    <mergeCell ref="B1:B2"/>
    <mergeCell ref="E1:E2"/>
    <mergeCell ref="A11:A12"/>
    <mergeCell ref="B11:B12"/>
    <mergeCell ref="E11:E12"/>
    <mergeCell ref="A29:A30"/>
    <mergeCell ref="B29:B30"/>
    <mergeCell ref="E29:E30"/>
    <mergeCell ref="A15:A16"/>
    <mergeCell ref="B15:B16"/>
    <mergeCell ref="D15:D16"/>
    <mergeCell ref="E15:E16"/>
    <mergeCell ref="A24:A25"/>
    <mergeCell ref="B24:B25"/>
    <mergeCell ref="E24:E25"/>
    <mergeCell ref="C64:C65"/>
    <mergeCell ref="D64:D65"/>
    <mergeCell ref="C41:C42"/>
    <mergeCell ref="D41:D42"/>
    <mergeCell ref="C50:C51"/>
    <mergeCell ref="D50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31122021-En</vt:lpstr>
      <vt:lpstr>Rez. Glob_31122021-En</vt:lpstr>
      <vt:lpstr>Capitaluri_31122021-En</vt:lpstr>
      <vt:lpstr>Flux de numerar_31122021-En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2022-04-28T07:07:19Z</dcterms:modified>
</cp:coreProperties>
</file>