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. Anii 2015 - 2020\2020\9. Septembrie 2020\"/>
    </mc:Choice>
  </mc:AlternateContent>
  <bookViews>
    <workbookView xWindow="0" yWindow="0" windowWidth="21885" windowHeight="14940"/>
  </bookViews>
  <sheets>
    <sheet name="PMP - Septembrie 2020" sheetId="2" r:id="rId1"/>
  </sheets>
  <calcPr calcId="152511"/>
</workbook>
</file>

<file path=xl/calcChain.xml><?xml version="1.0" encoding="utf-8"?>
<calcChain xmlns="http://schemas.openxmlformats.org/spreadsheetml/2006/main">
  <c r="G32" i="2" l="1"/>
  <c r="B20" i="2" l="1"/>
  <c r="B21" i="2" s="1"/>
  <c r="B22" i="2" s="1"/>
  <c r="B23" i="2" s="1"/>
  <c r="B24" i="2" s="1"/>
  <c r="B25" i="2" s="1"/>
  <c r="B26" i="2" s="1"/>
  <c r="B27" i="2" s="1"/>
  <c r="B28" i="2" s="1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5" i="2"/>
  <c r="G36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G11" i="2"/>
  <c r="F11" i="2"/>
</calcChain>
</file>

<file path=xl/sharedStrings.xml><?xml version="1.0" encoding="utf-8"?>
<sst xmlns="http://schemas.openxmlformats.org/spreadsheetml/2006/main" count="41" uniqueCount="27">
  <si>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</si>
  <si>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</si>
  <si>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</si>
  <si>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</si>
  <si>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</si>
  <si>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</si>
  <si>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</si>
  <si>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</si>
  <si>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</si>
  <si>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</si>
  <si>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</si>
  <si>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</si>
  <si>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</si>
  <si>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</si>
  <si>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</si>
  <si>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</si>
  <si>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</si>
  <si>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</si>
  <si>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</si>
  <si>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</si>
  <si>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luna Septembrie 2020</t>
  </si>
  <si>
    <t>September 2020</t>
  </si>
  <si>
    <t>OTS a cumpărat gaze de echilibrare                                  OTS bought balancing gases</t>
  </si>
  <si>
    <t xml:space="preserve">OTS a vândut gaze de echilbrare  TSO sold balancing gas </t>
  </si>
  <si>
    <t>OTS a vândut gaze de echilbrare  TSO sold balancing gas                                   OTS a cumpărat gaze de echilibrare                                  OTS bought balancing gases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</si>
  <si>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</si>
  <si>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The monthly average weighted price  is calculated as an average weight of the average prices calculated on a daily basis, according to Art.102¹ of the Network Code, weighted by the traded quantities.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</si>
</sst>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0" fillId="0" borderId="0" xfId="0" applyNumberFormat="1" applyAlignment="1">
      <alignment vertical="top"/>
    </xf>
    <xf numFmtId="14" fontId="7" fillId="0" borderId="8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top"/>
    </xf>
    <xf numFmtId="0" fontId="3" fillId="7" borderId="21" xfId="0" applyFont="1" applyFill="1" applyBorder="1" applyAlignment="1">
      <alignment horizontal="left" vertical="top" wrapText="1"/>
    </xf>
    <xf numFmtId="0" fontId="3" fillId="7" borderId="22" xfId="0" applyFont="1" applyFill="1" applyBorder="1" applyAlignment="1">
      <alignment horizontal="left" vertical="top" wrapText="1"/>
    </xf>
    <xf numFmtId="2" fontId="3" fillId="7" borderId="20" xfId="0" applyNumberFormat="1" applyFont="1" applyFill="1" applyBorder="1" applyAlignment="1">
      <alignment horizontal="left" vertical="center" wrapText="1"/>
    </xf>
    <xf numFmtId="2" fontId="3" fillId="7" borderId="2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9"/>
  <sheetViews>
    <sheetView tabSelected="1" workbookViewId="0">
      <pane ySplit="10" topLeftCell="A37" activePane="bottomLeft" state="frozen"/>
      <selection pane="bottomLeft" activeCell="C47" sqref="C47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8" width="11.85546875" style="1" customWidth="1"/>
    <col min="9" max="9" width="12.42578125" style="1" customWidth="1"/>
  </cols>
  <sheetData>
    <row r="1" spans="1:9" ht="15.75" x14ac:dyDescent="0.2">
      <c r="A1" s="29" t="s">
        <v>6</v>
      </c>
      <c r="B1" s="29"/>
      <c r="C1" s="29"/>
      <c r="D1" s="29"/>
      <c r="E1" s="29"/>
      <c r="F1" s="29"/>
      <c r="G1" s="29"/>
    </row>
    <row r="2" spans="1:9" ht="15.75" x14ac:dyDescent="0.2">
      <c r="A2" s="29" t="s">
        <v>20</v>
      </c>
      <c r="B2" s="29"/>
      <c r="C2" s="29"/>
      <c r="D2" s="29"/>
      <c r="E2" s="29"/>
      <c r="F2" s="29"/>
      <c r="G2" s="29"/>
    </row>
    <row r="3" spans="1:9" ht="15.75" x14ac:dyDescent="0.2">
      <c r="A3" s="29" t="s">
        <v>7</v>
      </c>
      <c r="B3" s="29"/>
      <c r="C3" s="29"/>
      <c r="D3" s="29"/>
      <c r="E3" s="29"/>
      <c r="F3" s="29"/>
      <c r="G3" s="29"/>
    </row>
    <row r="4" spans="1:9" ht="16.5" thickBot="1" x14ac:dyDescent="0.25">
      <c r="A4" s="38" t="s">
        <v>21</v>
      </c>
      <c r="B4" s="38"/>
      <c r="C4" s="38"/>
      <c r="D4" s="38"/>
      <c r="E4" s="38"/>
      <c r="F4" s="39"/>
      <c r="G4" s="39"/>
    </row>
    <row r="5" spans="1:9" x14ac:dyDescent="0.2">
      <c r="A5" s="26" t="s">
        <v>0</v>
      </c>
      <c r="B5" s="32" t="s">
        <v>13</v>
      </c>
      <c r="C5" s="35" t="s">
        <v>18</v>
      </c>
      <c r="D5" s="35" t="s">
        <v>15</v>
      </c>
      <c r="E5" s="40" t="s">
        <v>14</v>
      </c>
      <c r="F5" s="30" t="s">
        <v>16</v>
      </c>
      <c r="G5" s="31"/>
      <c r="H5"/>
      <c r="I5"/>
    </row>
    <row r="6" spans="1:9" ht="25.5" x14ac:dyDescent="0.2">
      <c r="A6" s="27"/>
      <c r="B6" s="33"/>
      <c r="C6" s="36"/>
      <c r="D6" s="36"/>
      <c r="E6" s="41"/>
      <c r="F6" s="6" t="s">
        <v>8</v>
      </c>
      <c r="G6" s="7" t="s">
        <v>9</v>
      </c>
      <c r="H6"/>
      <c r="I6"/>
    </row>
    <row r="7" spans="1:9" ht="26.45" customHeight="1" thickBot="1" x14ac:dyDescent="0.25">
      <c r="A7" s="28"/>
      <c r="B7" s="34"/>
      <c r="C7" s="37"/>
      <c r="D7" s="37"/>
      <c r="E7" s="42"/>
      <c r="F7" s="8" t="s">
        <v>1</v>
      </c>
      <c r="G7" s="9" t="s">
        <v>2</v>
      </c>
      <c r="H7"/>
      <c r="I7"/>
    </row>
    <row r="8" spans="1:9" x14ac:dyDescent="0.2">
      <c r="A8" s="26" t="s">
        <v>3</v>
      </c>
      <c r="B8" s="32" t="s">
        <v>12</v>
      </c>
      <c r="C8" s="35" t="s">
        <v>19</v>
      </c>
      <c r="D8" s="26"/>
      <c r="E8" s="43"/>
      <c r="F8" s="30" t="s">
        <v>17</v>
      </c>
      <c r="G8" s="31"/>
      <c r="H8"/>
      <c r="I8"/>
    </row>
    <row r="9" spans="1:9" ht="25.5" x14ac:dyDescent="0.2">
      <c r="A9" s="27"/>
      <c r="B9" s="33"/>
      <c r="C9" s="36"/>
      <c r="D9" s="27"/>
      <c r="E9" s="44"/>
      <c r="F9" s="6" t="s">
        <v>10</v>
      </c>
      <c r="G9" s="7" t="s">
        <v>11</v>
      </c>
      <c r="H9"/>
      <c r="I9"/>
    </row>
    <row r="10" spans="1:9" ht="13.5" thickBot="1" x14ac:dyDescent="0.25">
      <c r="A10" s="28"/>
      <c r="B10" s="34"/>
      <c r="C10" s="37"/>
      <c r="D10" s="28"/>
      <c r="E10" s="45"/>
      <c r="F10" s="8" t="s">
        <v>4</v>
      </c>
      <c r="G10" s="9" t="s">
        <v>5</v>
      </c>
      <c r="H10"/>
      <c r="I10"/>
    </row>
    <row r="11" spans="1:9" ht="27.95" customHeight="1" x14ac:dyDescent="0.2">
      <c r="A11" s="4">
        <v>44075</v>
      </c>
      <c r="B11" s="15" t="s">
        <v>22</v>
      </c>
      <c r="C11" s="10">
        <v>49.56</v>
      </c>
      <c r="D11" s="3"/>
      <c r="E11" s="3">
        <v>49.5</v>
      </c>
      <c r="F11" s="5">
        <f t="shared" ref="F11:F41" si="0">IF(D11&lt;&gt;0,MIN(D11,C11*0.9),C11*0.9)</f>
        <v>44.604000000000006</v>
      </c>
      <c r="G11" s="5">
        <f t="shared" ref="G11:G41" si="1">IF(E11&lt;&gt;0,MAX(E11,C11*1.1),C11*1.1)</f>
        <v>54.516000000000005</v>
      </c>
      <c r="H11" s="19"/>
      <c r="I11" s="19"/>
    </row>
    <row r="12" spans="1:9" ht="27.95" customHeight="1" x14ac:dyDescent="0.2">
      <c r="A12" s="4">
        <v>44076</v>
      </c>
      <c r="B12" s="15" t="s">
        <v>22</v>
      </c>
      <c r="C12" s="11">
        <v>54.98</v>
      </c>
      <c r="D12" s="3"/>
      <c r="E12" s="3">
        <v>62</v>
      </c>
      <c r="F12" s="5">
        <f t="shared" si="0"/>
        <v>49.481999999999999</v>
      </c>
      <c r="G12" s="3">
        <f t="shared" si="1"/>
        <v>62</v>
      </c>
      <c r="H12" s="19"/>
      <c r="I12" s="19"/>
    </row>
    <row r="13" spans="1:9" ht="27.95" customHeight="1" x14ac:dyDescent="0.2">
      <c r="A13" s="4">
        <v>44077</v>
      </c>
      <c r="B13" s="15" t="s">
        <v>22</v>
      </c>
      <c r="C13" s="11">
        <v>63</v>
      </c>
      <c r="D13" s="3"/>
      <c r="E13" s="3">
        <v>65.5</v>
      </c>
      <c r="F13" s="5">
        <f t="shared" si="0"/>
        <v>56.7</v>
      </c>
      <c r="G13" s="3">
        <f t="shared" si="1"/>
        <v>69.300000000000011</v>
      </c>
      <c r="H13" s="19"/>
      <c r="I13" s="19"/>
    </row>
    <row r="14" spans="1:9" ht="27.95" customHeight="1" x14ac:dyDescent="0.2">
      <c r="A14" s="4">
        <v>44078</v>
      </c>
      <c r="B14" s="15" t="s">
        <v>22</v>
      </c>
      <c r="C14" s="11">
        <v>61.98</v>
      </c>
      <c r="D14" s="3"/>
      <c r="E14" s="3">
        <v>66</v>
      </c>
      <c r="F14" s="5">
        <f t="shared" si="0"/>
        <v>55.781999999999996</v>
      </c>
      <c r="G14" s="3">
        <f t="shared" si="1"/>
        <v>68.177999999999997</v>
      </c>
      <c r="H14" s="19"/>
      <c r="I14" s="19"/>
    </row>
    <row r="15" spans="1:9" ht="27.95" customHeight="1" x14ac:dyDescent="0.2">
      <c r="A15" s="4">
        <v>44079</v>
      </c>
      <c r="B15" s="15" t="s">
        <v>22</v>
      </c>
      <c r="C15" s="11">
        <v>62.66</v>
      </c>
      <c r="D15" s="3"/>
      <c r="E15" s="3">
        <v>70</v>
      </c>
      <c r="F15" s="5">
        <f t="shared" si="0"/>
        <v>56.393999999999998</v>
      </c>
      <c r="G15" s="3">
        <f t="shared" si="1"/>
        <v>70</v>
      </c>
      <c r="H15" s="19"/>
      <c r="I15" s="19"/>
    </row>
    <row r="16" spans="1:9" ht="27.95" customHeight="1" x14ac:dyDescent="0.2">
      <c r="A16" s="4">
        <v>44080</v>
      </c>
      <c r="B16" s="15" t="s">
        <v>22</v>
      </c>
      <c r="C16" s="11">
        <v>62.68</v>
      </c>
      <c r="D16" s="3"/>
      <c r="E16" s="3">
        <v>68</v>
      </c>
      <c r="F16" s="5">
        <f t="shared" si="0"/>
        <v>56.411999999999999</v>
      </c>
      <c r="G16" s="3">
        <f t="shared" si="1"/>
        <v>68.948000000000008</v>
      </c>
      <c r="H16" s="19"/>
      <c r="I16" s="19"/>
    </row>
    <row r="17" spans="1:9" ht="27.95" customHeight="1" x14ac:dyDescent="0.2">
      <c r="A17" s="4">
        <v>44081</v>
      </c>
      <c r="B17" s="15" t="s">
        <v>22</v>
      </c>
      <c r="C17" s="11">
        <v>66.42</v>
      </c>
      <c r="D17" s="3"/>
      <c r="E17" s="3">
        <v>75</v>
      </c>
      <c r="F17" s="5">
        <f t="shared" si="0"/>
        <v>59.778000000000006</v>
      </c>
      <c r="G17" s="3">
        <f t="shared" si="1"/>
        <v>75</v>
      </c>
      <c r="H17" s="19"/>
      <c r="I17" s="19"/>
    </row>
    <row r="18" spans="1:9" ht="27.95" customHeight="1" x14ac:dyDescent="0.2">
      <c r="A18" s="4">
        <v>44082</v>
      </c>
      <c r="B18" s="15" t="s">
        <v>22</v>
      </c>
      <c r="C18" s="11">
        <v>69.69</v>
      </c>
      <c r="D18" s="3"/>
      <c r="E18" s="3">
        <v>76</v>
      </c>
      <c r="F18" s="5">
        <f t="shared" si="0"/>
        <v>62.720999999999997</v>
      </c>
      <c r="G18" s="3">
        <f t="shared" si="1"/>
        <v>76.659000000000006</v>
      </c>
      <c r="H18" s="19"/>
      <c r="I18" s="19"/>
    </row>
    <row r="19" spans="1:9" ht="27.95" customHeight="1" x14ac:dyDescent="0.2">
      <c r="A19" s="4">
        <v>44083</v>
      </c>
      <c r="B19" s="15" t="s">
        <v>22</v>
      </c>
      <c r="C19" s="11">
        <v>72.47</v>
      </c>
      <c r="D19" s="3"/>
      <c r="E19" s="3">
        <v>70.5</v>
      </c>
      <c r="F19" s="5">
        <f t="shared" si="0"/>
        <v>65.222999999999999</v>
      </c>
      <c r="G19" s="3">
        <f t="shared" si="1"/>
        <v>79.716999999999999</v>
      </c>
      <c r="H19" s="19"/>
      <c r="I19" s="19"/>
    </row>
    <row r="20" spans="1:9" ht="27.95" customHeight="1" x14ac:dyDescent="0.2">
      <c r="A20" s="4">
        <v>44084</v>
      </c>
      <c r="B20" s="16" t="str">
        <f t="shared" ref="B20:B28" si="2">B19</f>
        <v>OTS a cumpărat gaze de echilibrare                                  OTS bought balancing gases</v>
      </c>
      <c r="C20" s="11">
        <v>51.29</v>
      </c>
      <c r="D20" s="3"/>
      <c r="E20" s="3">
        <v>54</v>
      </c>
      <c r="F20" s="5">
        <f t="shared" si="0"/>
        <v>46.161000000000001</v>
      </c>
      <c r="G20" s="3">
        <f t="shared" si="1"/>
        <v>56.419000000000004</v>
      </c>
      <c r="H20" s="19"/>
      <c r="I20" s="19"/>
    </row>
    <row r="21" spans="1:9" ht="27.95" customHeight="1" x14ac:dyDescent="0.2">
      <c r="A21" s="4">
        <v>44085</v>
      </c>
      <c r="B21" s="16" t="str">
        <f t="shared" si="2"/>
        <v>OTS a cumpărat gaze de echilibrare                                  OTS bought balancing gases</v>
      </c>
      <c r="C21" s="11">
        <v>50.47</v>
      </c>
      <c r="D21" s="3"/>
      <c r="E21" s="3">
        <v>52.8</v>
      </c>
      <c r="F21" s="5">
        <f t="shared" si="0"/>
        <v>45.423000000000002</v>
      </c>
      <c r="G21" s="3">
        <f t="shared" si="1"/>
        <v>55.517000000000003</v>
      </c>
      <c r="H21" s="19"/>
      <c r="I21" s="19"/>
    </row>
    <row r="22" spans="1:9" ht="27.95" customHeight="1" x14ac:dyDescent="0.2">
      <c r="A22" s="4">
        <v>44086</v>
      </c>
      <c r="B22" s="16" t="str">
        <f t="shared" si="2"/>
        <v>OTS a cumpărat gaze de echilibrare                                  OTS bought balancing gases</v>
      </c>
      <c r="C22" s="11">
        <v>63.88</v>
      </c>
      <c r="D22" s="3"/>
      <c r="E22" s="3">
        <v>60</v>
      </c>
      <c r="F22" s="5">
        <f t="shared" si="0"/>
        <v>57.492000000000004</v>
      </c>
      <c r="G22" s="3">
        <f t="shared" si="1"/>
        <v>70.268000000000015</v>
      </c>
      <c r="H22" s="19"/>
      <c r="I22" s="19"/>
    </row>
    <row r="23" spans="1:9" ht="27.95" customHeight="1" x14ac:dyDescent="0.2">
      <c r="A23" s="4">
        <v>44087</v>
      </c>
      <c r="B23" s="16" t="str">
        <f t="shared" si="2"/>
        <v>OTS a cumpărat gaze de echilibrare                                  OTS bought balancing gases</v>
      </c>
      <c r="C23" s="11">
        <v>57.51</v>
      </c>
      <c r="D23" s="3"/>
      <c r="E23" s="3">
        <v>59</v>
      </c>
      <c r="F23" s="5">
        <f t="shared" si="0"/>
        <v>51.759</v>
      </c>
      <c r="G23" s="3">
        <f t="shared" si="1"/>
        <v>63.261000000000003</v>
      </c>
      <c r="H23" s="19"/>
      <c r="I23" s="19"/>
    </row>
    <row r="24" spans="1:9" ht="27.95" customHeight="1" x14ac:dyDescent="0.2">
      <c r="A24" s="4">
        <v>44088</v>
      </c>
      <c r="B24" s="16" t="str">
        <f t="shared" si="2"/>
        <v>OTS a cumpărat gaze de echilibrare                                  OTS bought balancing gases</v>
      </c>
      <c r="C24" s="11">
        <v>67.5</v>
      </c>
      <c r="D24" s="3"/>
      <c r="E24" s="3">
        <v>68</v>
      </c>
      <c r="F24" s="5">
        <f t="shared" si="0"/>
        <v>60.75</v>
      </c>
      <c r="G24" s="3">
        <f t="shared" si="1"/>
        <v>74.25</v>
      </c>
      <c r="H24" s="19"/>
      <c r="I24" s="19"/>
    </row>
    <row r="25" spans="1:9" ht="27.95" customHeight="1" x14ac:dyDescent="0.2">
      <c r="A25" s="4">
        <v>44089</v>
      </c>
      <c r="B25" s="16" t="str">
        <f t="shared" si="2"/>
        <v>OTS a cumpărat gaze de echilibrare                                  OTS bought balancing gases</v>
      </c>
      <c r="C25" s="11">
        <v>67.61</v>
      </c>
      <c r="D25" s="3"/>
      <c r="E25" s="3">
        <v>69</v>
      </c>
      <c r="F25" s="5">
        <f t="shared" si="0"/>
        <v>60.849000000000004</v>
      </c>
      <c r="G25" s="3">
        <f t="shared" si="1"/>
        <v>74.371000000000009</v>
      </c>
      <c r="H25" s="19"/>
      <c r="I25" s="19"/>
    </row>
    <row r="26" spans="1:9" ht="27.95" customHeight="1" x14ac:dyDescent="0.2">
      <c r="A26" s="4">
        <v>44090</v>
      </c>
      <c r="B26" s="16" t="str">
        <f t="shared" si="2"/>
        <v>OTS a cumpărat gaze de echilibrare                                  OTS bought balancing gases</v>
      </c>
      <c r="C26" s="11">
        <v>66.680000000000007</v>
      </c>
      <c r="D26" s="3"/>
      <c r="E26" s="3">
        <v>71</v>
      </c>
      <c r="F26" s="5">
        <f t="shared" si="0"/>
        <v>60.012000000000008</v>
      </c>
      <c r="G26" s="3">
        <f t="shared" si="1"/>
        <v>73.348000000000013</v>
      </c>
      <c r="H26" s="19"/>
      <c r="I26" s="19"/>
    </row>
    <row r="27" spans="1:9" ht="27.95" customHeight="1" x14ac:dyDescent="0.2">
      <c r="A27" s="4">
        <v>44091</v>
      </c>
      <c r="B27" s="16" t="str">
        <f>B26</f>
        <v>OTS a cumpărat gaze de echilibrare                                  OTS bought balancing gases</v>
      </c>
      <c r="C27" s="11">
        <v>66.84</v>
      </c>
      <c r="D27" s="3"/>
      <c r="E27" s="3">
        <v>68</v>
      </c>
      <c r="F27" s="5">
        <f t="shared" si="0"/>
        <v>60.156000000000006</v>
      </c>
      <c r="G27" s="3">
        <f t="shared" si="1"/>
        <v>73.524000000000015</v>
      </c>
      <c r="H27" s="19"/>
      <c r="I27" s="19"/>
    </row>
    <row r="28" spans="1:9" ht="27.95" customHeight="1" x14ac:dyDescent="0.2">
      <c r="A28" s="4">
        <v>44092</v>
      </c>
      <c r="B28" s="16" t="str">
        <f t="shared" si="2"/>
        <v>OTS a cumpărat gaze de echilibrare                                  OTS bought balancing gases</v>
      </c>
      <c r="C28" s="11">
        <v>58.69</v>
      </c>
      <c r="D28" s="3"/>
      <c r="E28" s="3">
        <v>65</v>
      </c>
      <c r="F28" s="5">
        <f t="shared" si="0"/>
        <v>52.820999999999998</v>
      </c>
      <c r="G28" s="3">
        <f t="shared" si="1"/>
        <v>65</v>
      </c>
      <c r="H28" s="19"/>
      <c r="I28" s="19"/>
    </row>
    <row r="29" spans="1:9" ht="27.95" customHeight="1" x14ac:dyDescent="0.2">
      <c r="A29" s="20">
        <v>44093</v>
      </c>
      <c r="B29" s="13"/>
      <c r="C29" s="11">
        <v>55.7</v>
      </c>
      <c r="D29" s="3"/>
      <c r="E29" s="3"/>
      <c r="F29" s="5">
        <f t="shared" si="0"/>
        <v>50.13</v>
      </c>
      <c r="G29" s="3">
        <f t="shared" si="1"/>
        <v>61.27000000000001</v>
      </c>
      <c r="H29" s="19"/>
      <c r="I29" s="19"/>
    </row>
    <row r="30" spans="1:9" ht="27.95" customHeight="1" x14ac:dyDescent="0.2">
      <c r="A30" s="20">
        <v>44094</v>
      </c>
      <c r="B30" s="17" t="s">
        <v>23</v>
      </c>
      <c r="C30" s="11">
        <v>54.35</v>
      </c>
      <c r="D30" s="3">
        <v>55</v>
      </c>
      <c r="E30" s="3"/>
      <c r="F30" s="5">
        <f t="shared" si="0"/>
        <v>48.914999999999999</v>
      </c>
      <c r="G30" s="3">
        <f t="shared" si="1"/>
        <v>59.785000000000004</v>
      </c>
      <c r="H30" s="19"/>
      <c r="I30" s="19"/>
    </row>
    <row r="31" spans="1:9" ht="27.95" customHeight="1" x14ac:dyDescent="0.2">
      <c r="A31" s="20">
        <v>44095</v>
      </c>
      <c r="B31" s="14"/>
      <c r="C31" s="11">
        <v>58.27</v>
      </c>
      <c r="D31" s="3"/>
      <c r="E31" s="3"/>
      <c r="F31" s="5">
        <f t="shared" si="0"/>
        <v>52.443000000000005</v>
      </c>
      <c r="G31" s="3">
        <f t="shared" si="1"/>
        <v>64.097000000000008</v>
      </c>
      <c r="H31" s="19"/>
      <c r="I31" s="19"/>
    </row>
    <row r="32" spans="1:9" ht="27.95" customHeight="1" x14ac:dyDescent="0.2">
      <c r="A32" s="20">
        <v>44096</v>
      </c>
      <c r="B32" s="13"/>
      <c r="C32" s="11">
        <v>61.32</v>
      </c>
      <c r="D32" s="3"/>
      <c r="E32" s="3"/>
      <c r="F32" s="5">
        <f t="shared" si="0"/>
        <v>55.188000000000002</v>
      </c>
      <c r="G32" s="3">
        <f>IF(E32&lt;&gt;0,MAX(E32,C32*1.1),C32*1.1)</f>
        <v>67.452000000000012</v>
      </c>
      <c r="H32" s="19"/>
      <c r="I32" s="19"/>
    </row>
    <row r="33" spans="1:9" ht="63.75" x14ac:dyDescent="0.2">
      <c r="A33" s="4">
        <v>44097</v>
      </c>
      <c r="B33" s="18" t="s">
        <v>24</v>
      </c>
      <c r="C33" s="11">
        <v>56.73</v>
      </c>
      <c r="D33" s="3">
        <v>62</v>
      </c>
      <c r="E33" s="3">
        <v>59</v>
      </c>
      <c r="F33" s="5">
        <f t="shared" si="0"/>
        <v>51.056999999999995</v>
      </c>
      <c r="G33" s="3">
        <f t="shared" si="1"/>
        <v>62.402999999999999</v>
      </c>
      <c r="H33" s="19"/>
      <c r="I33" s="19"/>
    </row>
    <row r="34" spans="1:9" ht="32.25" customHeight="1" x14ac:dyDescent="0.2">
      <c r="A34" s="4">
        <v>44098</v>
      </c>
      <c r="B34" s="16" t="s">
        <v>22</v>
      </c>
      <c r="C34" s="11">
        <v>56.55</v>
      </c>
      <c r="D34" s="3"/>
      <c r="E34" s="3">
        <v>58</v>
      </c>
      <c r="F34" s="5">
        <f t="shared" si="0"/>
        <v>50.894999999999996</v>
      </c>
      <c r="G34" s="3">
        <f t="shared" si="1"/>
        <v>62.205000000000005</v>
      </c>
      <c r="H34" s="19"/>
      <c r="I34" s="19"/>
    </row>
    <row r="35" spans="1:9" ht="27.95" customHeight="1" x14ac:dyDescent="0.2">
      <c r="A35" s="4">
        <v>44099</v>
      </c>
      <c r="B35" s="16" t="s">
        <v>22</v>
      </c>
      <c r="C35" s="11">
        <v>55.98</v>
      </c>
      <c r="D35" s="3"/>
      <c r="E35" s="3">
        <v>58</v>
      </c>
      <c r="F35" s="5">
        <f t="shared" si="0"/>
        <v>50.381999999999998</v>
      </c>
      <c r="G35" s="3">
        <f t="shared" si="1"/>
        <v>61.578000000000003</v>
      </c>
      <c r="H35" s="19"/>
      <c r="I35" s="19"/>
    </row>
    <row r="36" spans="1:9" ht="27.95" customHeight="1" x14ac:dyDescent="0.2">
      <c r="A36" s="4">
        <v>44100</v>
      </c>
      <c r="B36" s="17" t="s">
        <v>23</v>
      </c>
      <c r="C36" s="11">
        <v>55.13</v>
      </c>
      <c r="D36" s="3">
        <v>55.5</v>
      </c>
      <c r="E36" s="3"/>
      <c r="F36" s="5">
        <f t="shared" si="0"/>
        <v>49.617000000000004</v>
      </c>
      <c r="G36" s="3">
        <f t="shared" si="1"/>
        <v>60.643000000000008</v>
      </c>
      <c r="H36" s="19"/>
      <c r="I36" s="19"/>
    </row>
    <row r="37" spans="1:9" ht="57" customHeight="1" x14ac:dyDescent="0.2">
      <c r="A37" s="4">
        <v>44101</v>
      </c>
      <c r="B37" s="18" t="s">
        <v>24</v>
      </c>
      <c r="C37" s="11">
        <v>53.24</v>
      </c>
      <c r="D37" s="3">
        <v>53.5</v>
      </c>
      <c r="E37" s="3">
        <v>55.5</v>
      </c>
      <c r="F37" s="5">
        <f t="shared" si="0"/>
        <v>47.916000000000004</v>
      </c>
      <c r="G37" s="3">
        <f t="shared" si="1"/>
        <v>58.564000000000007</v>
      </c>
      <c r="H37" s="19"/>
      <c r="I37" s="19"/>
    </row>
    <row r="38" spans="1:9" ht="27.95" customHeight="1" x14ac:dyDescent="0.2">
      <c r="A38" s="20">
        <v>44102</v>
      </c>
      <c r="B38" s="14"/>
      <c r="C38" s="11">
        <v>56.51</v>
      </c>
      <c r="D38" s="3"/>
      <c r="E38" s="3"/>
      <c r="F38" s="5">
        <f t="shared" si="0"/>
        <v>50.859000000000002</v>
      </c>
      <c r="G38" s="3">
        <f t="shared" si="1"/>
        <v>62.161000000000001</v>
      </c>
      <c r="H38" s="19"/>
      <c r="I38" s="19"/>
    </row>
    <row r="39" spans="1:9" ht="27.95" customHeight="1" x14ac:dyDescent="0.2">
      <c r="A39" s="4">
        <v>44103</v>
      </c>
      <c r="B39" s="16" t="s">
        <v>22</v>
      </c>
      <c r="C39" s="11">
        <v>58.65</v>
      </c>
      <c r="D39" s="3"/>
      <c r="E39" s="3">
        <v>58</v>
      </c>
      <c r="F39" s="5">
        <f t="shared" si="0"/>
        <v>52.784999999999997</v>
      </c>
      <c r="G39" s="3">
        <f t="shared" si="1"/>
        <v>64.515000000000001</v>
      </c>
      <c r="H39" s="19"/>
      <c r="I39" s="19"/>
    </row>
    <row r="40" spans="1:9" ht="27.95" customHeight="1" x14ac:dyDescent="0.2">
      <c r="A40" s="4">
        <v>44104</v>
      </c>
      <c r="B40" s="16" t="s">
        <v>22</v>
      </c>
      <c r="C40" s="11">
        <v>63.14</v>
      </c>
      <c r="D40" s="3"/>
      <c r="E40" s="3">
        <v>69</v>
      </c>
      <c r="F40" s="5">
        <f t="shared" si="0"/>
        <v>56.826000000000001</v>
      </c>
      <c r="G40" s="3">
        <f t="shared" si="1"/>
        <v>69.454000000000008</v>
      </c>
      <c r="H40" s="19"/>
      <c r="I40" s="19"/>
    </row>
    <row r="41" spans="1:9" ht="24.75" customHeight="1" x14ac:dyDescent="0.2">
      <c r="A41" s="4"/>
      <c r="B41" s="13"/>
      <c r="C41" s="11"/>
      <c r="D41" s="3"/>
      <c r="E41" s="3"/>
      <c r="F41" s="5">
        <f t="shared" si="0"/>
        <v>0</v>
      </c>
      <c r="G41" s="5">
        <f t="shared" si="1"/>
        <v>0</v>
      </c>
      <c r="I41"/>
    </row>
    <row r="42" spans="1:9" ht="13.5" thickBot="1" x14ac:dyDescent="0.25">
      <c r="B42"/>
      <c r="C42" s="12"/>
    </row>
    <row r="43" spans="1:9" ht="69.95" customHeight="1" thickBot="1" x14ac:dyDescent="0.25">
      <c r="A43" s="24" t="s">
        <v>25</v>
      </c>
      <c r="B43" s="25"/>
      <c r="C43" s="46">
        <v>61.88</v>
      </c>
      <c r="D43" s="22" t="s">
        <v>26</v>
      </c>
      <c r="E43" s="22"/>
      <c r="F43" s="22"/>
      <c r="G43" s="23"/>
    </row>
    <row r="44" spans="1:9" x14ac:dyDescent="0.2">
      <c r="A44" s="21"/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</sheetData>
  <mergeCells count="18">
    <mergeCell ref="D8:D10"/>
    <mergeCell ref="E8:E10"/>
    <mergeCell ref="D43:G43"/>
    <mergeCell ref="A43:B43"/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Septembrie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2021-05-24T09:50:25Z</dcterms:modified>
  <cp:category/>
</cp:coreProperties>
</file>